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Local\Microsoft\Windows\INetCache\Content.Outlook\3B2BXYSD\"/>
    </mc:Choice>
  </mc:AlternateContent>
  <bookViews>
    <workbookView xWindow="0" yWindow="0" windowWidth="23040" windowHeight="8508" firstSheet="2" activeTab="2"/>
  </bookViews>
  <sheets>
    <sheet name="FINANCIJSKI PLAN ZA 2012 G." sheetId="1" state="hidden" r:id="rId1"/>
    <sheet name="List3" sheetId="3" state="hidden" r:id="rId2"/>
    <sheet name="PLAN 2017.-2.IZMJENA" sheetId="75" r:id="rId3"/>
  </sheets>
  <definedNames>
    <definedName name="_xlnm.Print_Titles" localSheetId="2">'PLAN 2017.-2.IZMJENA'!$8:$8</definedName>
    <definedName name="_xlnm.Print_Area" localSheetId="0">'FINANCIJSKI PLAN ZA 2012 G.'!$A$1:$H$110</definedName>
    <definedName name="_xlnm.Print_Area" localSheetId="2">'PLAN 2017.-2.IZMJENA'!$A$1:$L$128</definedName>
  </definedNames>
  <calcPr calcId="162913"/>
</workbook>
</file>

<file path=xl/calcChain.xml><?xml version="1.0" encoding="utf-8"?>
<calcChain xmlns="http://schemas.openxmlformats.org/spreadsheetml/2006/main">
  <c r="L56" i="1" l="1"/>
  <c r="V56" i="1" s="1"/>
  <c r="V58" i="1"/>
  <c r="M59" i="1"/>
  <c r="N59" i="1"/>
  <c r="O59" i="1"/>
  <c r="P59" i="1"/>
  <c r="Q59" i="1"/>
  <c r="L50" i="1"/>
  <c r="V50" i="1" s="1"/>
  <c r="L51" i="1"/>
  <c r="V51" i="1" s="1"/>
  <c r="L52" i="1"/>
  <c r="V52" i="1" s="1"/>
  <c r="L53" i="1"/>
  <c r="L54" i="1"/>
  <c r="V54" i="1" s="1"/>
  <c r="L55" i="1"/>
  <c r="V55" i="1"/>
  <c r="L57" i="1"/>
  <c r="V57" i="1" s="1"/>
  <c r="T59" i="1"/>
  <c r="L14" i="1"/>
  <c r="K21" i="1" s="1"/>
  <c r="K18" i="1"/>
  <c r="K19" i="1"/>
  <c r="L15" i="1"/>
  <c r="K20" i="1" s="1"/>
  <c r="K59" i="1"/>
  <c r="L59" i="1" l="1"/>
  <c r="R62" i="1"/>
  <c r="V59" i="1"/>
  <c r="K22" i="1"/>
  <c r="K24" i="1" s="1"/>
  <c r="D7" i="1" s="1"/>
  <c r="V53" i="1"/>
  <c r="D14" i="1" l="1"/>
  <c r="D4" i="1"/>
</calcChain>
</file>

<file path=xl/sharedStrings.xml><?xml version="1.0" encoding="utf-8"?>
<sst xmlns="http://schemas.openxmlformats.org/spreadsheetml/2006/main" count="445" uniqueCount="415">
  <si>
    <t>FINANCIJSKI PLAN ZA 2012 GODINU</t>
  </si>
  <si>
    <t>A) PRIHODI</t>
  </si>
  <si>
    <t>1.</t>
  </si>
  <si>
    <t>2.</t>
  </si>
  <si>
    <t>3.</t>
  </si>
  <si>
    <t>PRIHODI OD ZAKUPNINE</t>
  </si>
  <si>
    <t>KTO</t>
  </si>
  <si>
    <t>6610-12</t>
  </si>
  <si>
    <t>PRIHODI VAN UGOVORENIH USLUGA</t>
  </si>
  <si>
    <t>6610 - 11,14,15.16</t>
  </si>
  <si>
    <t>PRIHODI PO UGOVORU</t>
  </si>
  <si>
    <t>4.</t>
  </si>
  <si>
    <t>6643 - 10</t>
  </si>
  <si>
    <t>5.</t>
  </si>
  <si>
    <t>OSTALI PRIHODI</t>
  </si>
  <si>
    <t>PRIHODI RANIJIH GODINA</t>
  </si>
  <si>
    <t>6.</t>
  </si>
  <si>
    <t>7.</t>
  </si>
  <si>
    <t>PRIHOD OD ŽUPANIJE</t>
  </si>
  <si>
    <t>PRIHOD OD DRŽ.PRORAČUNA</t>
  </si>
  <si>
    <t>UKUPNO PRIHODI</t>
  </si>
  <si>
    <t>B)</t>
  </si>
  <si>
    <t>RASHODI</t>
  </si>
  <si>
    <t>BRUTO PLAĆE</t>
  </si>
  <si>
    <t>3111-10</t>
  </si>
  <si>
    <t>DOPRINOS NA, ZA ZDRAVSTVENO (15%)</t>
  </si>
  <si>
    <t>3132-10</t>
  </si>
  <si>
    <t>DOPRINOS NA, ZA NESEREĆU NA POSLU (0,5 %)</t>
  </si>
  <si>
    <t>DOPRINOS ZA ZAPOŠLJAVANJE (1,7 %)</t>
  </si>
  <si>
    <t>6643-12</t>
  </si>
  <si>
    <t>6612-19</t>
  </si>
  <si>
    <t>6641-18</t>
  </si>
  <si>
    <t>3132-21</t>
  </si>
  <si>
    <t>3133-10</t>
  </si>
  <si>
    <t>OSTALI RASHODI ZAPOSLENIH(nagrade, naknade)</t>
  </si>
  <si>
    <t>NAGRADE TROŠKOVA ZAPOSLENIH</t>
  </si>
  <si>
    <t>TROŠKOVI SLUŽBENOG PUTA</t>
  </si>
  <si>
    <t>3211-10,20,30,50,90</t>
  </si>
  <si>
    <t>TROŠKOVI PRIJEVOZA NA POSAO</t>
  </si>
  <si>
    <t>3212-10,11</t>
  </si>
  <si>
    <t>TROŠKOVI SEMINARA, SIMPOZIJA I SAVJETOVANJA</t>
  </si>
  <si>
    <t>3212-10</t>
  </si>
  <si>
    <t>RASHODI ZA MATERIJAL I ENERGIJU</t>
  </si>
  <si>
    <t>UREDSKI MATERIJAL</t>
  </si>
  <si>
    <t>3221-10</t>
  </si>
  <si>
    <t>MATERIJAL ZA ČIŠĆENJE I ODRŽAVANJE ČISTOĆE</t>
  </si>
  <si>
    <t>3221-41</t>
  </si>
  <si>
    <t>3222-10</t>
  </si>
  <si>
    <t>ZUBARSKI MATERIJAL</t>
  </si>
  <si>
    <t>3222-11</t>
  </si>
  <si>
    <t>SANITETSKI MATERIJAL</t>
  </si>
  <si>
    <t>3222-12</t>
  </si>
  <si>
    <t>3222-13</t>
  </si>
  <si>
    <t>ELEKTRIČNA ENERGIJA</t>
  </si>
  <si>
    <t>3223-10</t>
  </si>
  <si>
    <t>PLIN</t>
  </si>
  <si>
    <t>3223-31</t>
  </si>
  <si>
    <t>GORIVO ZA MOTORNA VOZILA</t>
  </si>
  <si>
    <t>3223-42</t>
  </si>
  <si>
    <t>GORIVO ZA GRIJANJE</t>
  </si>
  <si>
    <t>3223-90</t>
  </si>
  <si>
    <t>MAT. I DJEL. ZA I INVES. ODRŽAVANJA GRAĐ. OBJEKTA</t>
  </si>
  <si>
    <t>3224-10</t>
  </si>
  <si>
    <t>MAT. I DJEL. ZA I INVES. ODRŽAVANJA VOZNOG PARKA</t>
  </si>
  <si>
    <t>3224-30</t>
  </si>
  <si>
    <t>MAT.I DJEL. ZA  I  INVES. ODRŽAVANJE OPREME I POS.</t>
  </si>
  <si>
    <t>3224-20</t>
  </si>
  <si>
    <t>OSTALI MATERIJAL</t>
  </si>
  <si>
    <t>3224-40</t>
  </si>
  <si>
    <t>SITAN INVENTAR</t>
  </si>
  <si>
    <t>3225-10</t>
  </si>
  <si>
    <t>AUTO GUME</t>
  </si>
  <si>
    <t>3225-20</t>
  </si>
  <si>
    <t>RASHODI ZA USLUGE</t>
  </si>
  <si>
    <t>TELEFONSKI TROŠKOVI I POŠTARINA</t>
  </si>
  <si>
    <t>3231-10,30</t>
  </si>
  <si>
    <t>USLUGE PRIJEVOZA BRODOM</t>
  </si>
  <si>
    <t>3231-90</t>
  </si>
  <si>
    <t>USLUGE TEKUĆEG I INVES. ODRŽ.GRAĐ. OBJEKTA</t>
  </si>
  <si>
    <t>3232-10</t>
  </si>
  <si>
    <t>USLUGE TEKUĆEG I INVES. ODRŽ. POSTRO. I OPREME</t>
  </si>
  <si>
    <t>3232-20</t>
  </si>
  <si>
    <t>USLUGE TEKUĆEG ODRŽAVANJA VOZNOG PARKA</t>
  </si>
  <si>
    <t>3232-30</t>
  </si>
  <si>
    <t>TROŠKOVI VODE</t>
  </si>
  <si>
    <t>3234-10</t>
  </si>
  <si>
    <t>USLUGE ODRŽAVANJA ČISTOĆE</t>
  </si>
  <si>
    <t>3234-20,50</t>
  </si>
  <si>
    <t>USLUGE ČUVANJA IMOVINE</t>
  </si>
  <si>
    <t>3236-90</t>
  </si>
  <si>
    <t>3234-40</t>
  </si>
  <si>
    <t>3234-90</t>
  </si>
  <si>
    <t>OSTALE KOMUNALNE USLUGE</t>
  </si>
  <si>
    <t>3234-60</t>
  </si>
  <si>
    <t>LABARATORIJSKE USLUGE</t>
  </si>
  <si>
    <t>3236-30</t>
  </si>
  <si>
    <t>ZDRAVSTVENE USLUGE</t>
  </si>
  <si>
    <t>UGOVOR O DJELU</t>
  </si>
  <si>
    <t>3237-90</t>
  </si>
  <si>
    <t>INTELEKTUALNE USLUGE</t>
  </si>
  <si>
    <t>3237-20</t>
  </si>
  <si>
    <t>RAČUNALNE USLUGE</t>
  </si>
  <si>
    <t>3238-90</t>
  </si>
  <si>
    <t>GRAFIČKE I TISKARSKE USLUGE</t>
  </si>
  <si>
    <t>3239-10</t>
  </si>
  <si>
    <t>USLUGE REGISTRACIJE VOZILA</t>
  </si>
  <si>
    <t>3239-40</t>
  </si>
  <si>
    <t>OSTALE USLUGE</t>
  </si>
  <si>
    <t>3239-90</t>
  </si>
  <si>
    <t>OSTALI RASHODI POSLOVANJA</t>
  </si>
  <si>
    <t>NAKNADA ČLANOVIMA UPRAVNOG VIJEĆA</t>
  </si>
  <si>
    <t>3291-10</t>
  </si>
  <si>
    <t>PREMIJE OSIGURANJA VOZILA I IMOVINE</t>
  </si>
  <si>
    <t>3292-10,20,30</t>
  </si>
  <si>
    <t>PREMIJE OSIGURANJA ZAPOSLENIH</t>
  </si>
  <si>
    <t>3292-30</t>
  </si>
  <si>
    <t>REPREZENTACIJA</t>
  </si>
  <si>
    <t>3294-10</t>
  </si>
  <si>
    <t>ČLANARINE</t>
  </si>
  <si>
    <t>OSTALI RASHODI</t>
  </si>
  <si>
    <t>3299-90</t>
  </si>
  <si>
    <t>ODVJETNIČKE USLUGE</t>
  </si>
  <si>
    <t>3299-91</t>
  </si>
  <si>
    <t>RASHODI ZA INVESTICIJE</t>
  </si>
  <si>
    <t>PRIHODI PO UGOVORU KOJI SE REFUNDIRAJU</t>
  </si>
  <si>
    <t>INVESTICIJE U OPREMU</t>
  </si>
  <si>
    <t>PLANIRANA VRIJEDNOST</t>
  </si>
  <si>
    <t>REALIZIRANA VREIJEDNOST</t>
  </si>
  <si>
    <t>1. Sanitetska vozila</t>
  </si>
  <si>
    <t>2. Medicinska oprema za ordinacije</t>
  </si>
  <si>
    <t>3. Namještaj za ordinacije</t>
  </si>
  <si>
    <t>4. Kompjutori i oprema</t>
  </si>
  <si>
    <t>5. Klime</t>
  </si>
  <si>
    <t>6. Ugradnja novih radio postaja u vozila</t>
  </si>
  <si>
    <t xml:space="preserve">7. </t>
  </si>
  <si>
    <t>UKUPNO OPREMA</t>
  </si>
  <si>
    <t xml:space="preserve">INVESTICIJKO ODRŽAVANJE DODATNA ULAGANJA U </t>
  </si>
  <si>
    <t>1. Uređenje HITNE ZADAR</t>
  </si>
  <si>
    <t>2. Uređenje punkta Benkovac</t>
  </si>
  <si>
    <t>3. Uređenje punkta Starigrad</t>
  </si>
  <si>
    <t>UKUPNO INVESTICIJSKO I TEKUĆE ODRŽAVANJE</t>
  </si>
  <si>
    <t>UKUPNO DRŽAVNI PRORAČUN</t>
  </si>
  <si>
    <t>SVEUKUPNO INVESTICIJE</t>
  </si>
  <si>
    <t>SVEUKUPNO INVESTCIJSKO ODRŽAVANJE</t>
  </si>
  <si>
    <t>UKUPNA SREDSTVA PREDVIĐENA PLANOM</t>
  </si>
  <si>
    <t>DOM</t>
  </si>
  <si>
    <t>POSEBNI POREZ ZA ZAPOŠLJAVANJE (0,2%)</t>
  </si>
  <si>
    <t>DOPRINOS ZA MIROVINSKO</t>
  </si>
  <si>
    <t>NETO PLAĆE</t>
  </si>
  <si>
    <t>VODA</t>
  </si>
  <si>
    <t>STRUJA</t>
  </si>
  <si>
    <t>PREGLEDI</t>
  </si>
  <si>
    <t>KOMUNALNA NAKNADA</t>
  </si>
  <si>
    <t>VODE</t>
  </si>
  <si>
    <t>SMEĆE</t>
  </si>
  <si>
    <t>TEL</t>
  </si>
  <si>
    <t>GORIVO</t>
  </si>
  <si>
    <t>12. MJ</t>
  </si>
  <si>
    <t>prihodi</t>
  </si>
  <si>
    <t>osnovni ugovor s hzzo</t>
  </si>
  <si>
    <t>dodatni ugovor za timove t-2 10 mj</t>
  </si>
  <si>
    <t>središte</t>
  </si>
  <si>
    <t>mjesečno</t>
  </si>
  <si>
    <t>godišnje</t>
  </si>
  <si>
    <t>pripravnosti</t>
  </si>
  <si>
    <t>UKUPNO</t>
  </si>
  <si>
    <t>BENKOVAC</t>
  </si>
  <si>
    <t>T2</t>
  </si>
  <si>
    <t>T1</t>
  </si>
  <si>
    <t>GODIŠNJE</t>
  </si>
  <si>
    <t>MJ</t>
  </si>
  <si>
    <t>GRAČAC</t>
  </si>
  <si>
    <t>BIOGRAD</t>
  </si>
  <si>
    <t>SVEUKUPNO</t>
  </si>
  <si>
    <t>BIOG</t>
  </si>
  <si>
    <t>BENK</t>
  </si>
  <si>
    <t>GRAČ</t>
  </si>
  <si>
    <t>POSEDAR</t>
  </si>
  <si>
    <t>PAG</t>
  </si>
  <si>
    <t>PREKO</t>
  </si>
  <si>
    <t>NIN</t>
  </si>
  <si>
    <t>LABORATORIJSKI MATERIJAL</t>
  </si>
  <si>
    <t>UPRAVA</t>
  </si>
  <si>
    <t>PRANJE I ČIŠENJE</t>
  </si>
  <si>
    <t>PRIPRAVNOST</t>
  </si>
  <si>
    <t>6X500X12</t>
  </si>
  <si>
    <t>KONCESIONARI</t>
  </si>
  <si>
    <t>VOZAČI , SESTRE, DOKTORI</t>
  </si>
  <si>
    <t>BRNIĆ,PAKEL</t>
  </si>
  <si>
    <t>PLAN ZA 2012</t>
  </si>
  <si>
    <t>3221-5</t>
  </si>
  <si>
    <t>SLUŽBENA I RADNA ODJEČA</t>
  </si>
  <si>
    <t>ODRŽAVANJE + ATESTI</t>
  </si>
  <si>
    <t>TIKANJE ODJEĆE I NALJEPNICE ZA VOZILA</t>
  </si>
  <si>
    <t>NAJAM PROSTORA</t>
  </si>
  <si>
    <t>LIJEKOVI</t>
  </si>
  <si>
    <t>ODRŽAVANJE  + ATEST + LAN MEŽA</t>
  </si>
  <si>
    <t>DIMNJAČARSKE USLUGE I EKO USLUGE</t>
  </si>
  <si>
    <t>jubilarne nagrade</t>
  </si>
  <si>
    <t>darovi djeci za sv.Nikolu</t>
  </si>
  <si>
    <t>Božićnica</t>
  </si>
  <si>
    <t>Otpremnine</t>
  </si>
  <si>
    <t>naknada za smrtni slučaj</t>
  </si>
  <si>
    <t>naknada za duže bolovanje</t>
  </si>
  <si>
    <t>dnev.slu.put u zemlji</t>
  </si>
  <si>
    <t>dnev.slu.put u inozem.</t>
  </si>
  <si>
    <t>nak.smješ.sl. Put</t>
  </si>
  <si>
    <t xml:space="preserve">nak.prijevoz sl.put </t>
  </si>
  <si>
    <t>ost.rashodi sl. Puta</t>
  </si>
  <si>
    <t>službena putovanja</t>
  </si>
  <si>
    <t>naknada za prijevoz na posao i s posla</t>
  </si>
  <si>
    <t>seminari,savje.simp</t>
  </si>
  <si>
    <t>literatura</t>
  </si>
  <si>
    <t>arhivski materijal</t>
  </si>
  <si>
    <t>uredski materijal</t>
  </si>
  <si>
    <t>mat.za čišćen.i odr.</t>
  </si>
  <si>
    <t>mat.higij.potr.i njegu</t>
  </si>
  <si>
    <t>služ. I radna odjeća</t>
  </si>
  <si>
    <t>ostali mat.za red.po</t>
  </si>
  <si>
    <t>uredski i ost. mat. rash</t>
  </si>
  <si>
    <t>Materijal i sirovine</t>
  </si>
  <si>
    <t>električna energija</t>
  </si>
  <si>
    <t>plin</t>
  </si>
  <si>
    <t>mot.benzin i dizel g</t>
  </si>
  <si>
    <t xml:space="preserve">ost.mater.-lož ulje </t>
  </si>
  <si>
    <t>Energija</t>
  </si>
  <si>
    <t>mat.tek.održ.oprem</t>
  </si>
  <si>
    <t>mat.tek.održ.prij.sre</t>
  </si>
  <si>
    <t>Mat.i djel. za tek.održ.</t>
  </si>
  <si>
    <t>sitan inventar</t>
  </si>
  <si>
    <t>autogume</t>
  </si>
  <si>
    <t>sitan inv.i autogume</t>
  </si>
  <si>
    <t>usluge telefona, fax</t>
  </si>
  <si>
    <t>poštarina</t>
  </si>
  <si>
    <t>usluge tel. poš.</t>
  </si>
  <si>
    <t>usluge odr.opreme</t>
  </si>
  <si>
    <t>usluge tek održ.</t>
  </si>
  <si>
    <t>uslu.prom.i informir</t>
  </si>
  <si>
    <t>opskrba vodom</t>
  </si>
  <si>
    <t>iznoš.i odvoz smeća</t>
  </si>
  <si>
    <t>deratizacija i dezins.</t>
  </si>
  <si>
    <t>dimnjačar.i eko.usl.</t>
  </si>
  <si>
    <t>usl.čuvanja imov.i os</t>
  </si>
  <si>
    <t>usl.čišćnja,pranja,sl</t>
  </si>
  <si>
    <t>ost.komunalne uslug</t>
  </si>
  <si>
    <t>komunalne usluge</t>
  </si>
  <si>
    <t>obav.iprev.zdrav.preg</t>
  </si>
  <si>
    <t>zdrav. i veter.usluge</t>
  </si>
  <si>
    <t>Ugovor o djelu</t>
  </si>
  <si>
    <t>ostale intel.usluge</t>
  </si>
  <si>
    <t>intelek. I osob.usluge</t>
  </si>
  <si>
    <t>ostale računalne usluge</t>
  </si>
  <si>
    <t>uređenje prostora</t>
  </si>
  <si>
    <t>ostale nesp.usluge</t>
  </si>
  <si>
    <t>usluge pri reg.voz.</t>
  </si>
  <si>
    <t>ostale usluge</t>
  </si>
  <si>
    <t>naknada članovima UV</t>
  </si>
  <si>
    <t>naknade čl.UV-a</t>
  </si>
  <si>
    <t>usluge platnog prom</t>
  </si>
  <si>
    <t>ost.nespom.fin.rash.</t>
  </si>
  <si>
    <t>UKUPNO:</t>
  </si>
  <si>
    <t>OPIS</t>
  </si>
  <si>
    <t>lijekovi</t>
  </si>
  <si>
    <t>sanitetski materijal</t>
  </si>
  <si>
    <t>laboratorijski materijal</t>
  </si>
  <si>
    <t>usluge prijevoza brodom</t>
  </si>
  <si>
    <t>zdrav. usluge</t>
  </si>
  <si>
    <t>grafičke i tiskarske usluge</t>
  </si>
  <si>
    <t>ostali materijal</t>
  </si>
  <si>
    <t>premije osiguranja vozila</t>
  </si>
  <si>
    <t>bruto plaće za zaposlene</t>
  </si>
  <si>
    <t>usluge tekućeg održavanja vozila</t>
  </si>
  <si>
    <t>dopr.za ozljedu na radu (0,5%)</t>
  </si>
  <si>
    <t>dopr.za zapošlj.na plaću (1.7%)</t>
  </si>
  <si>
    <t>poseban dopr.za zapošlj.osoba s invalid.( 0,2%)</t>
  </si>
  <si>
    <t>dopr.za obvezno zdrav.osig. (15%)</t>
  </si>
  <si>
    <t>premije osiguranja zaposlenih</t>
  </si>
  <si>
    <t>KONTO</t>
  </si>
  <si>
    <t xml:space="preserve">ZAVOD ZA HITNU MEDICINU </t>
  </si>
  <si>
    <t>ZADARSKE ŽUPANIJE</t>
  </si>
  <si>
    <t>zakupnine i najam za poslovne prostore</t>
  </si>
  <si>
    <t>rashodi za nabavu nefinancijske imovine</t>
  </si>
  <si>
    <t>HZZO</t>
  </si>
  <si>
    <t>UKUPNO USTANOVA</t>
  </si>
  <si>
    <t>premije osiguranja</t>
  </si>
  <si>
    <t>uredska oprema i namještaj</t>
  </si>
  <si>
    <t>komunikacijska oprema</t>
  </si>
  <si>
    <t>oprema za održavanje i zaštitu</t>
  </si>
  <si>
    <t>medicinska i laboratorijska oprema</t>
  </si>
  <si>
    <t>uređaji, strojevi i oprema za ostale namjene</t>
  </si>
  <si>
    <t>rashodi za dodatna ulaganja na nefinancijskoj imovini</t>
  </si>
  <si>
    <t>dodatna ulaganja na građevinskim objektima</t>
  </si>
  <si>
    <t>računala i računalna oprema</t>
  </si>
  <si>
    <t>ulaganja u računalne programe</t>
  </si>
  <si>
    <t>uređenje prostora u Zadru</t>
  </si>
  <si>
    <t>uređenje prostora u Benkovcu</t>
  </si>
  <si>
    <t>licence</t>
  </si>
  <si>
    <t>mat.tekuće i invest. održ.građ.obj</t>
  </si>
  <si>
    <t>usluge tek. I invest. odr.građ.obje</t>
  </si>
  <si>
    <t>rashodi za nbavu nefinancijske imovine</t>
  </si>
  <si>
    <t>rashodi za nabavu proizvedene dugotrjne imovine</t>
  </si>
  <si>
    <t>prijevozna sredstva</t>
  </si>
  <si>
    <t>medicinska oprema</t>
  </si>
  <si>
    <t>laboratorijska oprema</t>
  </si>
  <si>
    <t xml:space="preserve"> skladište ljekova</t>
  </si>
  <si>
    <t>skladište ostalog materijala</t>
  </si>
  <si>
    <t>nedospjela a plačena osiguranja vozila</t>
  </si>
  <si>
    <t>ostali nesp.rash.pos/(reprezentacija)</t>
  </si>
  <si>
    <t>PLAN NABAVE ZA 2012 GODINU</t>
  </si>
  <si>
    <t>Reprezentacija</t>
  </si>
  <si>
    <t>Stručno usavršavanje zaposlenika</t>
  </si>
  <si>
    <t>Računalne usluge</t>
  </si>
  <si>
    <t>Bankarske usluge i usluge platnog prometa</t>
  </si>
  <si>
    <t>PRIHODI POSLOVANJA</t>
  </si>
  <si>
    <t>RASHODI ZA NABAVU NEFINANCIJSKE IMOVINE</t>
  </si>
  <si>
    <t>Pristojbe i naknade</t>
  </si>
  <si>
    <t>Ostali nespomenuti rashodi poslovanja</t>
  </si>
  <si>
    <t>ŽUPANIJA  PO PROGRAMU ZA T.S.</t>
  </si>
  <si>
    <t>PLAN LOKALNA SAMOUPR.</t>
  </si>
  <si>
    <t>Nematerijalna proizved.imov.-projektna dokum.</t>
  </si>
  <si>
    <t>Poslovni objekti- Nin</t>
  </si>
  <si>
    <t>naknade članovima povjerenstava i upravnih vijeća</t>
  </si>
  <si>
    <t>RAZLIKA</t>
  </si>
  <si>
    <t>RASHODI POSLOVANJA</t>
  </si>
  <si>
    <t>Ravnatelj :</t>
  </si>
  <si>
    <t>Predrag Orlović,dr.med.</t>
  </si>
  <si>
    <t>,</t>
  </si>
  <si>
    <t>IZVORI</t>
  </si>
  <si>
    <t>Kamate na oročena sred.i depozite po viđenju</t>
  </si>
  <si>
    <t xml:space="preserve">Prihodi s naslova osiguranja, refund.štete </t>
  </si>
  <si>
    <t>Prihodi od pruženih usluga</t>
  </si>
  <si>
    <t>Prihodi iz nadležnog prorač.za financ.rash.poslov.</t>
  </si>
  <si>
    <t>Prih.iz nadl.prorač.za financ.nabave nefinanc.imov.</t>
  </si>
  <si>
    <t>Prihodi od HZZO-a na temelju ugovornih obveza</t>
  </si>
  <si>
    <t>Prihodi po ug.od HZZO-a koji se refundiraju</t>
  </si>
  <si>
    <t>Ostali prihodi</t>
  </si>
  <si>
    <t>Prihodi od prodaje prijevoznih sredstava</t>
  </si>
  <si>
    <t>Plaće (Bruto)</t>
  </si>
  <si>
    <t>Ostali rashodi za zaposlene</t>
  </si>
  <si>
    <t>Doprinosi za obvezno zdravstveno osiguranje</t>
  </si>
  <si>
    <t>Dopr.za obvezno osig.u slučaju nezaposlenosti</t>
  </si>
  <si>
    <t>Službena putovanja</t>
  </si>
  <si>
    <t>Naknade za prijevoz na posao i s posla</t>
  </si>
  <si>
    <t>Ostale naknade troškova zaposlenima</t>
  </si>
  <si>
    <t>Uredski materijal i ostali materijalni rashodi</t>
  </si>
  <si>
    <t>Materijal i dijelovi za tekuće i invest.održ.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</si>
  <si>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</si>
  <si>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</si>
  <si>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</si>
  <si>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</si>
  <si>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</si>
  <si>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</si>
  <si>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</si>
  <si>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Zdravene i veter.usluge (koncesija,pripravnost)</t>
  </si>
  <si>
    <t>Intelektualne i osobne usluge (ug.o dj.za pripr.)</t>
  </si>
  <si>
    <t>Ostale usluge</t>
  </si>
  <si>
    <t>Naknade troškova osobama izvan radnog odn.</t>
  </si>
  <si>
    <t>Premije osiguranja</t>
  </si>
  <si>
    <t>Tuzemne članarine</t>
  </si>
  <si>
    <t>Zatezne kamate</t>
  </si>
  <si>
    <t>Ostali nespomenuti financijski rashodi</t>
  </si>
  <si>
    <t>Naknade šteta zaposlenicima</t>
  </si>
  <si>
    <t>Prihodi poslovanja</t>
  </si>
  <si>
    <t>PRIHODI I RASHODI TEKUĆE GODINE</t>
  </si>
  <si>
    <t>Prihodi od prodaje nefinancijske imovine</t>
  </si>
  <si>
    <t>Rashodi poslovanja</t>
  </si>
  <si>
    <t>Rashodi za nabavu nefinancijske imovine</t>
  </si>
  <si>
    <t>Razlika: višak - manjak</t>
  </si>
  <si>
    <t>RASPOLOŽIVA SREDSTVA IZ PRETHODNIH GODINA</t>
  </si>
  <si>
    <t>VIŠAK-MANJAK PRIHODA RASPOLOŽIV U SLIJEDEĆEM RAZDOBLJU</t>
  </si>
  <si>
    <t>Prihodi od imovine</t>
  </si>
  <si>
    <t>Prihodi od pristojbi po posebnim propisima</t>
  </si>
  <si>
    <t>Prihodi od prodaje proizv.,robe i pruženih usluga</t>
  </si>
  <si>
    <t>Prihodi iz nadlež.prorač.i HZZO-a iz ugovornih obv.</t>
  </si>
  <si>
    <t>Kazne, upravne mjere i ostali prihodi</t>
  </si>
  <si>
    <t>PRIHODI OD PRODAJE NEFINANCIJSKE IMOVINE</t>
  </si>
  <si>
    <t>Prihodi od prodaje proizv.dugotrajne imovine</t>
  </si>
  <si>
    <t>Rashodi za zaposlene</t>
  </si>
  <si>
    <t>Materijalni rashodi</t>
  </si>
  <si>
    <t>Ugovorene kazne i ostale nakn.šteta</t>
  </si>
  <si>
    <t>Financijski rashodi</t>
  </si>
  <si>
    <t>Ostali rashodi</t>
  </si>
  <si>
    <t>Rashodi za nabavu proizvedene dugotrajne imovine</t>
  </si>
  <si>
    <t>Prijevozna sredstva u cestovnom prometu</t>
  </si>
  <si>
    <t>Rashodi za dodatna ulaganja na nefinanc.imovini</t>
  </si>
  <si>
    <t>Dodatna ulaganja na građevinskim objektima</t>
  </si>
  <si>
    <t>Doprinosi na plaće</t>
  </si>
  <si>
    <t>Naknade troškova zaposlenima</t>
  </si>
  <si>
    <t>Rashodi za materijal i energiju</t>
  </si>
  <si>
    <t>Rashodi za usluge</t>
  </si>
  <si>
    <t>Naknade troškova osobama izvan radnog odnosa</t>
  </si>
  <si>
    <t>Ostali financijski rashodi</t>
  </si>
  <si>
    <t>Kazne, penali i naknade štete</t>
  </si>
  <si>
    <t>Građevinski objekti</t>
  </si>
  <si>
    <t>Postrojenja i oprema</t>
  </si>
  <si>
    <t>Prijevozna sredstva</t>
  </si>
  <si>
    <t>Nematerijalna proizvedena imovina</t>
  </si>
  <si>
    <t>uredska i računalna oprema i namještaj</t>
  </si>
  <si>
    <t>DECENTRALIZIRANA SRED.   PRORAČUN</t>
  </si>
  <si>
    <t>ZADARSKA ŽUPANIJA</t>
  </si>
  <si>
    <t>VLASTITI PRIHODI I PRIH.PO POSEBNIM PROPISIMA</t>
  </si>
  <si>
    <t xml:space="preserve">SVEUKUPNI PRIHODI </t>
  </si>
  <si>
    <t>Sufinanciranje cijene usluga,participacije i sl.</t>
  </si>
  <si>
    <t>FINANCIJSKI PLAN ZA 2017 G.</t>
  </si>
  <si>
    <t>Višak prihoda iz prethodnih godina</t>
  </si>
  <si>
    <t>RASPORED VIŠKA PRIHODA IZ PREDHODNIH RAZDOBLJA</t>
  </si>
  <si>
    <t>Tekuće pomoći od HZMO-a,HZZ-a i HZZO-a(stručno osp)</t>
  </si>
  <si>
    <t>dodatna ulaganja na prijevoznim sredstvima</t>
  </si>
  <si>
    <t>UKUPNI PRIHODI 2017.g.</t>
  </si>
  <si>
    <t>UKUPNI RASHODI 2017.</t>
  </si>
  <si>
    <t>Pomoći iz inozem.i od subjekata unutar općeg prorač.</t>
  </si>
  <si>
    <t>PLAN 2017.    1.IZMJENA 21.06.17.               UKUPNO USTANOVA</t>
  </si>
  <si>
    <t>PRIJEDLOG 2. IZMJENE 15.11.2017.</t>
  </si>
  <si>
    <t>U Zadru, 14.11.2017.</t>
  </si>
  <si>
    <t>PLAN 2017.    2.IZMJENA 15.11.17.               UKUPNO USTANOVA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</si>
</sst>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n&quot;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C0000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theme="3"/>
      <name val="Arial"/>
      <family val="2"/>
      <charset val="238"/>
    </font>
    <font>
      <b/>
      <sz val="8"/>
      <color theme="3"/>
      <name val="Arial"/>
      <family val="2"/>
      <charset val="238"/>
    </font>
    <font>
      <sz val="9"/>
      <color rgb="FFC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5C3EF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223">
    <xf numFmtId="0" fontId="0" fillId="0" borderId="0" xfId="0"/>
    <xf numFmtId="0" fontId="1" fillId="0" borderId="0" xfId="0" applyFont="1"/>
    <xf numFmtId="164" fontId="0" fillId="0" borderId="0" xfId="0" applyNumberFormat="1"/>
    <xf numFmtId="164" fontId="3" fillId="0" borderId="0" xfId="0" applyNumberFormat="1" applyFont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3" borderId="5" xfId="0" applyFont="1" applyFill="1" applyBorder="1"/>
    <xf numFmtId="0" fontId="5" fillId="3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6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0" borderId="0" xfId="0" applyFont="1"/>
    <xf numFmtId="0" fontId="5" fillId="2" borderId="14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5" fillId="4" borderId="2" xfId="0" applyNumberFormat="1" applyFont="1" applyFill="1" applyBorder="1"/>
    <xf numFmtId="164" fontId="5" fillId="0" borderId="4" xfId="0" applyNumberFormat="1" applyFont="1" applyFill="1" applyBorder="1"/>
    <xf numFmtId="164" fontId="5" fillId="4" borderId="6" xfId="0" applyNumberFormat="1" applyFont="1" applyFill="1" applyBorder="1"/>
    <xf numFmtId="164" fontId="5" fillId="0" borderId="8" xfId="0" applyNumberFormat="1" applyFont="1" applyFill="1" applyBorder="1"/>
    <xf numFmtId="164" fontId="5" fillId="0" borderId="14" xfId="0" applyNumberFormat="1" applyFont="1" applyFill="1" applyBorder="1"/>
    <xf numFmtId="0" fontId="5" fillId="2" borderId="16" xfId="0" applyFont="1" applyFill="1" applyBorder="1"/>
    <xf numFmtId="0" fontId="0" fillId="0" borderId="14" xfId="0" applyBorder="1"/>
    <xf numFmtId="0" fontId="5" fillId="0" borderId="7" xfId="0" applyFont="1" applyFill="1" applyBorder="1"/>
    <xf numFmtId="0" fontId="5" fillId="0" borderId="8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5" fillId="0" borderId="16" xfId="0" applyFont="1" applyFill="1" applyBorder="1"/>
    <xf numFmtId="0" fontId="5" fillId="0" borderId="14" xfId="0" applyFont="1" applyFill="1" applyBorder="1"/>
    <xf numFmtId="164" fontId="6" fillId="0" borderId="22" xfId="0" applyNumberFormat="1" applyFont="1" applyBorder="1"/>
    <xf numFmtId="164" fontId="5" fillId="2" borderId="23" xfId="0" applyNumberFormat="1" applyFont="1" applyFill="1" applyBorder="1"/>
    <xf numFmtId="0" fontId="4" fillId="3" borderId="18" xfId="0" applyFont="1" applyFill="1" applyBorder="1" applyAlignment="1">
      <alignment horizontal="center"/>
    </xf>
    <xf numFmtId="0" fontId="5" fillId="2" borderId="15" xfId="0" applyFont="1" applyFill="1" applyBorder="1"/>
    <xf numFmtId="0" fontId="5" fillId="2" borderId="19" xfId="0" applyFont="1" applyFill="1" applyBorder="1"/>
    <xf numFmtId="0" fontId="5" fillId="3" borderId="18" xfId="0" applyFont="1" applyFill="1" applyBorder="1"/>
    <xf numFmtId="0" fontId="5" fillId="2" borderId="20" xfId="0" applyFont="1" applyFill="1" applyBorder="1"/>
    <xf numFmtId="0" fontId="5" fillId="3" borderId="21" xfId="0" applyFont="1" applyFill="1" applyBorder="1"/>
    <xf numFmtId="0" fontId="5" fillId="2" borderId="17" xfId="0" applyFont="1" applyFill="1" applyBorder="1"/>
    <xf numFmtId="0" fontId="5" fillId="0" borderId="20" xfId="0" applyFont="1" applyFill="1" applyBorder="1"/>
    <xf numFmtId="0" fontId="5" fillId="0" borderId="15" xfId="0" applyFont="1" applyFill="1" applyBorder="1"/>
    <xf numFmtId="0" fontId="5" fillId="0" borderId="19" xfId="0" applyFont="1" applyFill="1" applyBorder="1"/>
    <xf numFmtId="0" fontId="5" fillId="4" borderId="18" xfId="0" applyFont="1" applyFill="1" applyBorder="1"/>
    <xf numFmtId="0" fontId="5" fillId="0" borderId="17" xfId="0" applyFont="1" applyFill="1" applyBorder="1"/>
    <xf numFmtId="164" fontId="7" fillId="3" borderId="6" xfId="0" applyNumberFormat="1" applyFont="1" applyFill="1" applyBorder="1" applyAlignment="1">
      <alignment horizontal="center" wrapText="1"/>
    </xf>
    <xf numFmtId="4" fontId="9" fillId="0" borderId="0" xfId="0" applyNumberFormat="1" applyFont="1" applyAlignment="1">
      <alignment horizontal="right"/>
    </xf>
    <xf numFmtId="4" fontId="5" fillId="0" borderId="3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1" xfId="0" applyFont="1" applyBorder="1"/>
    <xf numFmtId="0" fontId="9" fillId="0" borderId="1" xfId="0" applyFont="1" applyBorder="1" applyAlignment="1">
      <alignment horizontal="left"/>
    </xf>
    <xf numFmtId="4" fontId="9" fillId="0" borderId="31" xfId="0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4" fontId="9" fillId="0" borderId="0" xfId="0" applyNumberFormat="1" applyFont="1" applyBorder="1" applyAlignment="1">
      <alignment horizontal="right"/>
    </xf>
    <xf numFmtId="0" fontId="5" fillId="6" borderId="13" xfId="0" applyFont="1" applyFill="1" applyBorder="1"/>
    <xf numFmtId="0" fontId="5" fillId="6" borderId="1" xfId="0" applyFont="1" applyFill="1" applyBorder="1" applyAlignment="1">
      <alignment horizontal="left"/>
    </xf>
    <xf numFmtId="0" fontId="9" fillId="0" borderId="0" xfId="0" applyFont="1" applyFill="1"/>
    <xf numFmtId="0" fontId="5" fillId="7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37" xfId="0" applyFont="1" applyBorder="1" applyAlignment="1">
      <alignment horizontal="left"/>
    </xf>
    <xf numFmtId="0" fontId="10" fillId="6" borderId="5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6" borderId="37" xfId="0" applyFont="1" applyFill="1" applyBorder="1" applyAlignment="1">
      <alignment horizontal="left"/>
    </xf>
    <xf numFmtId="4" fontId="17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4" fontId="18" fillId="3" borderId="10" xfId="0" applyNumberFormat="1" applyFont="1" applyFill="1" applyBorder="1" applyAlignment="1">
      <alignment horizontal="center" vertical="center" wrapText="1"/>
    </xf>
    <xf numFmtId="4" fontId="18" fillId="4" borderId="47" xfId="0" applyNumberFormat="1" applyFont="1" applyFill="1" applyBorder="1" applyAlignment="1">
      <alignment horizontal="center" vertical="center" wrapText="1"/>
    </xf>
    <xf numFmtId="4" fontId="17" fillId="0" borderId="22" xfId="0" applyNumberFormat="1" applyFont="1" applyBorder="1" applyAlignment="1">
      <alignment horizontal="right"/>
    </xf>
    <xf numFmtId="4" fontId="17" fillId="0" borderId="36" xfId="0" applyNumberFormat="1" applyFont="1" applyBorder="1" applyAlignment="1">
      <alignment horizontal="right"/>
    </xf>
    <xf numFmtId="4" fontId="18" fillId="6" borderId="2" xfId="0" applyNumberFormat="1" applyFont="1" applyFill="1" applyBorder="1" applyAlignment="1">
      <alignment horizontal="right"/>
    </xf>
    <xf numFmtId="4" fontId="18" fillId="6" borderId="25" xfId="0" applyNumberFormat="1" applyFont="1" applyFill="1" applyBorder="1" applyAlignment="1">
      <alignment horizontal="right"/>
    </xf>
    <xf numFmtId="4" fontId="18" fillId="0" borderId="2" xfId="0" applyNumberFormat="1" applyFont="1" applyBorder="1" applyAlignment="1">
      <alignment horizontal="right"/>
    </xf>
    <xf numFmtId="4" fontId="18" fillId="0" borderId="25" xfId="0" applyNumberFormat="1" applyFont="1" applyBorder="1" applyAlignment="1">
      <alignment horizontal="right"/>
    </xf>
    <xf numFmtId="4" fontId="18" fillId="6" borderId="23" xfId="0" applyNumberFormat="1" applyFont="1" applyFill="1" applyBorder="1" applyAlignment="1">
      <alignment horizontal="right"/>
    </xf>
    <xf numFmtId="4" fontId="18" fillId="6" borderId="38" xfId="0" applyNumberFormat="1" applyFont="1" applyFill="1" applyBorder="1" applyAlignment="1">
      <alignment horizontal="right"/>
    </xf>
    <xf numFmtId="4" fontId="17" fillId="0" borderId="0" xfId="0" applyNumberFormat="1" applyFont="1" applyBorder="1" applyAlignment="1">
      <alignment horizontal="right"/>
    </xf>
    <xf numFmtId="4" fontId="18" fillId="6" borderId="18" xfId="0" applyNumberFormat="1" applyFont="1" applyFill="1" applyBorder="1" applyAlignment="1">
      <alignment horizontal="right"/>
    </xf>
    <xf numFmtId="4" fontId="18" fillId="6" borderId="6" xfId="0" applyNumberFormat="1" applyFont="1" applyFill="1" applyBorder="1" applyAlignment="1">
      <alignment horizontal="right"/>
    </xf>
    <xf numFmtId="4" fontId="18" fillId="6" borderId="34" xfId="0" applyNumberFormat="1" applyFont="1" applyFill="1" applyBorder="1" applyAlignment="1">
      <alignment horizontal="right"/>
    </xf>
    <xf numFmtId="4" fontId="17" fillId="0" borderId="20" xfId="0" applyNumberFormat="1" applyFont="1" applyBorder="1" applyAlignment="1">
      <alignment horizontal="right"/>
    </xf>
    <xf numFmtId="4" fontId="17" fillId="0" borderId="8" xfId="0" applyNumberFormat="1" applyFont="1" applyBorder="1" applyAlignment="1">
      <alignment horizontal="right"/>
    </xf>
    <xf numFmtId="4" fontId="17" fillId="0" borderId="26" xfId="0" applyNumberFormat="1" applyFont="1" applyBorder="1" applyAlignment="1">
      <alignment horizontal="right"/>
    </xf>
    <xf numFmtId="4" fontId="18" fillId="6" borderId="15" xfId="0" applyNumberFormat="1" applyFont="1" applyFill="1" applyBorder="1" applyAlignment="1">
      <alignment horizontal="right"/>
    </xf>
    <xf numFmtId="4" fontId="17" fillId="0" borderId="15" xfId="0" applyNumberFormat="1" applyFont="1" applyBorder="1" applyAlignment="1">
      <alignment horizontal="right"/>
    </xf>
    <xf numFmtId="4" fontId="17" fillId="0" borderId="2" xfId="0" applyNumberFormat="1" applyFont="1" applyBorder="1" applyAlignment="1">
      <alignment horizontal="right"/>
    </xf>
    <xf numFmtId="4" fontId="17" fillId="0" borderId="25" xfId="0" applyNumberFormat="1" applyFont="1" applyBorder="1" applyAlignment="1">
      <alignment horizontal="right"/>
    </xf>
    <xf numFmtId="4" fontId="18" fillId="7" borderId="15" xfId="0" applyNumberFormat="1" applyFont="1" applyFill="1" applyBorder="1" applyAlignment="1">
      <alignment horizontal="right"/>
    </xf>
    <xf numFmtId="4" fontId="18" fillId="7" borderId="25" xfId="0" applyNumberFormat="1" applyFont="1" applyFill="1" applyBorder="1" applyAlignment="1">
      <alignment horizontal="right"/>
    </xf>
    <xf numFmtId="4" fontId="17" fillId="0" borderId="46" xfId="0" applyNumberFormat="1" applyFont="1" applyBorder="1" applyAlignment="1">
      <alignment horizontal="right"/>
    </xf>
    <xf numFmtId="4" fontId="17" fillId="0" borderId="23" xfId="0" applyNumberFormat="1" applyFont="1" applyBorder="1" applyAlignment="1">
      <alignment horizontal="right"/>
    </xf>
    <xf numFmtId="4" fontId="17" fillId="0" borderId="38" xfId="0" applyNumberFormat="1" applyFont="1" applyBorder="1" applyAlignment="1">
      <alignment horizontal="right"/>
    </xf>
    <xf numFmtId="4" fontId="18" fillId="8" borderId="2" xfId="0" applyNumberFormat="1" applyFont="1" applyFill="1" applyBorder="1" applyAlignment="1">
      <alignment horizontal="right"/>
    </xf>
    <xf numFmtId="4" fontId="17" fillId="2" borderId="2" xfId="0" applyNumberFormat="1" applyFont="1" applyFill="1" applyBorder="1" applyAlignment="1">
      <alignment horizontal="right"/>
    </xf>
    <xf numFmtId="4" fontId="17" fillId="0" borderId="2" xfId="0" applyNumberFormat="1" applyFont="1" applyFill="1" applyBorder="1" applyAlignment="1">
      <alignment horizontal="right"/>
    </xf>
    <xf numFmtId="0" fontId="5" fillId="8" borderId="1" xfId="0" applyFont="1" applyFill="1" applyBorder="1" applyAlignment="1">
      <alignment horizontal="left"/>
    </xf>
    <xf numFmtId="4" fontId="18" fillId="8" borderId="25" xfId="0" applyNumberFormat="1" applyFont="1" applyFill="1" applyBorder="1" applyAlignment="1">
      <alignment horizontal="right"/>
    </xf>
    <xf numFmtId="4" fontId="17" fillId="2" borderId="25" xfId="0" applyNumberFormat="1" applyFont="1" applyFill="1" applyBorder="1" applyAlignment="1">
      <alignment horizontal="right"/>
    </xf>
    <xf numFmtId="4" fontId="17" fillId="0" borderId="25" xfId="0" applyNumberFormat="1" applyFont="1" applyFill="1" applyBorder="1" applyAlignment="1">
      <alignment horizontal="right"/>
    </xf>
    <xf numFmtId="4" fontId="18" fillId="7" borderId="2" xfId="0" applyNumberFormat="1" applyFont="1" applyFill="1" applyBorder="1" applyAlignment="1">
      <alignment horizontal="right"/>
    </xf>
    <xf numFmtId="0" fontId="9" fillId="0" borderId="7" xfId="0" applyFont="1" applyBorder="1" applyAlignment="1">
      <alignment horizontal="left"/>
    </xf>
    <xf numFmtId="0" fontId="9" fillId="0" borderId="48" xfId="0" applyFont="1" applyBorder="1"/>
    <xf numFmtId="0" fontId="5" fillId="6" borderId="11" xfId="0" applyFont="1" applyFill="1" applyBorder="1"/>
    <xf numFmtId="0" fontId="5" fillId="0" borderId="11" xfId="2" applyFont="1" applyFill="1" applyBorder="1" applyAlignment="1">
      <alignment horizontal="left" wrapText="1"/>
    </xf>
    <xf numFmtId="0" fontId="6" fillId="0" borderId="11" xfId="3" applyFont="1" applyFill="1" applyBorder="1" applyAlignment="1">
      <alignment horizontal="left" wrapText="1"/>
    </xf>
    <xf numFmtId="0" fontId="5" fillId="0" borderId="11" xfId="4" applyFont="1" applyFill="1" applyBorder="1" applyAlignment="1">
      <alignment horizontal="left" wrapText="1"/>
    </xf>
    <xf numFmtId="0" fontId="6" fillId="0" borderId="11" xfId="5" applyFont="1" applyFill="1" applyBorder="1" applyAlignment="1">
      <alignment horizontal="left" wrapText="1"/>
    </xf>
    <xf numFmtId="0" fontId="5" fillId="0" borderId="11" xfId="0" applyFont="1" applyBorder="1" applyAlignment="1"/>
    <xf numFmtId="0" fontId="5" fillId="6" borderId="45" xfId="0" applyFont="1" applyFill="1" applyBorder="1"/>
    <xf numFmtId="4" fontId="18" fillId="3" borderId="21" xfId="0" applyNumberFormat="1" applyFont="1" applyFill="1" applyBorder="1" applyAlignment="1">
      <alignment horizontal="center" vertical="center" wrapText="1"/>
    </xf>
    <xf numFmtId="4" fontId="17" fillId="0" borderId="49" xfId="0" applyNumberFormat="1" applyFont="1" applyBorder="1" applyAlignment="1">
      <alignment horizontal="right"/>
    </xf>
    <xf numFmtId="4" fontId="18" fillId="0" borderId="15" xfId="0" applyNumberFormat="1" applyFont="1" applyBorder="1" applyAlignment="1">
      <alignment horizontal="right"/>
    </xf>
    <xf numFmtId="4" fontId="18" fillId="6" borderId="46" xfId="0" applyNumberFormat="1" applyFont="1" applyFill="1" applyBorder="1" applyAlignment="1">
      <alignment horizontal="right"/>
    </xf>
    <xf numFmtId="4" fontId="9" fillId="0" borderId="50" xfId="0" applyNumberFormat="1" applyFont="1" applyBorder="1" applyAlignment="1">
      <alignment horizontal="right"/>
    </xf>
    <xf numFmtId="4" fontId="5" fillId="6" borderId="41" xfId="0" applyNumberFormat="1" applyFont="1" applyFill="1" applyBorder="1" applyAlignment="1">
      <alignment horizontal="right"/>
    </xf>
    <xf numFmtId="4" fontId="5" fillId="0" borderId="41" xfId="0" applyNumberFormat="1" applyFont="1" applyBorder="1" applyAlignment="1">
      <alignment horizontal="right"/>
    </xf>
    <xf numFmtId="4" fontId="5" fillId="6" borderId="42" xfId="0" applyNumberFormat="1" applyFont="1" applyFill="1" applyBorder="1" applyAlignment="1">
      <alignment horizontal="right"/>
    </xf>
    <xf numFmtId="0" fontId="9" fillId="0" borderId="12" xfId="0" applyFont="1" applyBorder="1"/>
    <xf numFmtId="0" fontId="9" fillId="0" borderId="11" xfId="0" applyFont="1" applyBorder="1"/>
    <xf numFmtId="0" fontId="5" fillId="7" borderId="11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5" fillId="6" borderId="11" xfId="2" applyFont="1" applyFill="1" applyBorder="1" applyAlignment="1">
      <alignment horizontal="left" vertical="center" wrapText="1"/>
    </xf>
    <xf numFmtId="0" fontId="6" fillId="7" borderId="11" xfId="3" applyFont="1" applyFill="1" applyBorder="1" applyAlignment="1">
      <alignment horizontal="left" wrapText="1"/>
    </xf>
    <xf numFmtId="0" fontId="16" fillId="0" borderId="45" xfId="3" applyFont="1" applyFill="1" applyBorder="1" applyAlignment="1">
      <alignment horizontal="left" wrapText="1"/>
    </xf>
    <xf numFmtId="4" fontId="5" fillId="6" borderId="33" xfId="0" applyNumberFormat="1" applyFont="1" applyFill="1" applyBorder="1" applyAlignment="1">
      <alignment horizontal="right"/>
    </xf>
    <xf numFmtId="4" fontId="9" fillId="0" borderId="43" xfId="0" applyNumberFormat="1" applyFont="1" applyBorder="1" applyAlignment="1">
      <alignment horizontal="right"/>
    </xf>
    <xf numFmtId="4" fontId="9" fillId="0" borderId="41" xfId="0" applyNumberFormat="1" applyFont="1" applyBorder="1" applyAlignment="1">
      <alignment horizontal="right"/>
    </xf>
    <xf numFmtId="4" fontId="5" fillId="7" borderId="41" xfId="0" applyNumberFormat="1" applyFont="1" applyFill="1" applyBorder="1" applyAlignment="1">
      <alignment horizontal="right"/>
    </xf>
    <xf numFmtId="4" fontId="9" fillId="0" borderId="42" xfId="0" applyNumberFormat="1" applyFont="1" applyBorder="1" applyAlignment="1">
      <alignment horizontal="right"/>
    </xf>
    <xf numFmtId="0" fontId="5" fillId="8" borderId="11" xfId="4" applyFont="1" applyFill="1" applyBorder="1" applyAlignment="1">
      <alignment horizontal="left" vertical="center" wrapText="1"/>
    </xf>
    <xf numFmtId="0" fontId="9" fillId="0" borderId="11" xfId="4" applyFont="1" applyFill="1" applyBorder="1" applyAlignment="1">
      <alignment horizontal="left" vertical="center" wrapText="1"/>
    </xf>
    <xf numFmtId="0" fontId="9" fillId="2" borderId="11" xfId="0" applyFont="1" applyFill="1" applyBorder="1"/>
    <xf numFmtId="0" fontId="5" fillId="8" borderId="11" xfId="0" applyFont="1" applyFill="1" applyBorder="1"/>
    <xf numFmtId="0" fontId="9" fillId="0" borderId="11" xfId="0" applyFont="1" applyFill="1" applyBorder="1"/>
    <xf numFmtId="4" fontId="18" fillId="8" borderId="15" xfId="0" applyNumberFormat="1" applyFont="1" applyFill="1" applyBorder="1" applyAlignment="1">
      <alignment horizontal="right"/>
    </xf>
    <xf numFmtId="4" fontId="17" fillId="2" borderId="15" xfId="0" applyNumberFormat="1" applyFont="1" applyFill="1" applyBorder="1" applyAlignment="1">
      <alignment horizontal="right"/>
    </xf>
    <xf numFmtId="4" fontId="17" fillId="0" borderId="15" xfId="0" applyNumberFormat="1" applyFont="1" applyFill="1" applyBorder="1" applyAlignment="1">
      <alignment horizontal="right"/>
    </xf>
    <xf numFmtId="4" fontId="5" fillId="8" borderId="41" xfId="0" applyNumberFormat="1" applyFont="1" applyFill="1" applyBorder="1" applyAlignment="1">
      <alignment horizontal="right"/>
    </xf>
    <xf numFmtId="4" fontId="9" fillId="2" borderId="41" xfId="0" applyNumberFormat="1" applyFont="1" applyFill="1" applyBorder="1" applyAlignment="1">
      <alignment horizontal="right"/>
    </xf>
    <xf numFmtId="4" fontId="9" fillId="0" borderId="41" xfId="0" applyNumberFormat="1" applyFont="1" applyFill="1" applyBorder="1" applyAlignment="1">
      <alignment horizontal="right"/>
    </xf>
    <xf numFmtId="0" fontId="5" fillId="8" borderId="11" xfId="2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/>
    </xf>
    <xf numFmtId="0" fontId="9" fillId="0" borderId="45" xfId="0" applyFont="1" applyFill="1" applyBorder="1"/>
    <xf numFmtId="4" fontId="9" fillId="0" borderId="42" xfId="0" applyNumberFormat="1" applyFont="1" applyFill="1" applyBorder="1" applyAlignment="1">
      <alignment horizontal="right"/>
    </xf>
    <xf numFmtId="4" fontId="17" fillId="0" borderId="46" xfId="0" applyNumberFormat="1" applyFont="1" applyFill="1" applyBorder="1" applyAlignment="1">
      <alignment horizontal="right"/>
    </xf>
    <xf numFmtId="4" fontId="17" fillId="0" borderId="23" xfId="0" applyNumberFormat="1" applyFont="1" applyFill="1" applyBorder="1" applyAlignment="1">
      <alignment horizontal="right"/>
    </xf>
    <xf numFmtId="4" fontId="17" fillId="0" borderId="38" xfId="0" applyNumberFormat="1" applyFont="1" applyFill="1" applyBorder="1" applyAlignment="1">
      <alignment horizontal="right"/>
    </xf>
    <xf numFmtId="4" fontId="19" fillId="0" borderId="0" xfId="0" applyNumberFormat="1" applyFont="1" applyAlignment="1">
      <alignment horizontal="right"/>
    </xf>
    <xf numFmtId="4" fontId="12" fillId="3" borderId="30" xfId="0" applyNumberFormat="1" applyFont="1" applyFill="1" applyBorder="1" applyAlignment="1">
      <alignment horizontal="center" vertical="center" wrapText="1"/>
    </xf>
    <xf numFmtId="4" fontId="19" fillId="0" borderId="51" xfId="0" applyNumberFormat="1" applyFont="1" applyBorder="1" applyAlignment="1">
      <alignment horizontal="right"/>
    </xf>
    <xf numFmtId="4" fontId="12" fillId="6" borderId="31" xfId="0" applyNumberFormat="1" applyFont="1" applyFill="1" applyBorder="1" applyAlignment="1">
      <alignment horizontal="right"/>
    </xf>
    <xf numFmtId="4" fontId="12" fillId="0" borderId="31" xfId="0" applyNumberFormat="1" applyFont="1" applyBorder="1" applyAlignment="1">
      <alignment horizontal="right"/>
    </xf>
    <xf numFmtId="4" fontId="12" fillId="6" borderId="35" xfId="0" applyNumberFormat="1" applyFont="1" applyFill="1" applyBorder="1" applyAlignment="1">
      <alignment horizontal="right"/>
    </xf>
    <xf numFmtId="4" fontId="19" fillId="0" borderId="0" xfId="0" applyNumberFormat="1" applyFont="1" applyBorder="1" applyAlignment="1">
      <alignment horizontal="right"/>
    </xf>
    <xf numFmtId="4" fontId="12" fillId="6" borderId="24" xfId="0" applyNumberFormat="1" applyFont="1" applyFill="1" applyBorder="1" applyAlignment="1">
      <alignment horizontal="right"/>
    </xf>
    <xf numFmtId="4" fontId="19" fillId="0" borderId="32" xfId="0" applyNumberFormat="1" applyFont="1" applyBorder="1" applyAlignment="1">
      <alignment horizontal="right"/>
    </xf>
    <xf numFmtId="4" fontId="12" fillId="7" borderId="31" xfId="0" applyNumberFormat="1" applyFont="1" applyFill="1" applyBorder="1" applyAlignment="1">
      <alignment horizontal="right"/>
    </xf>
    <xf numFmtId="4" fontId="19" fillId="0" borderId="31" xfId="0" applyNumberFormat="1" applyFont="1" applyBorder="1" applyAlignment="1">
      <alignment horizontal="right"/>
    </xf>
    <xf numFmtId="4" fontId="19" fillId="0" borderId="35" xfId="0" applyNumberFormat="1" applyFont="1" applyBorder="1" applyAlignment="1">
      <alignment horizontal="right"/>
    </xf>
    <xf numFmtId="4" fontId="12" fillId="8" borderId="31" xfId="0" applyNumberFormat="1" applyFont="1" applyFill="1" applyBorder="1" applyAlignment="1">
      <alignment horizontal="right"/>
    </xf>
    <xf numFmtId="4" fontId="19" fillId="0" borderId="31" xfId="0" applyNumberFormat="1" applyFont="1" applyFill="1" applyBorder="1" applyAlignment="1">
      <alignment horizontal="right"/>
    </xf>
    <xf numFmtId="4" fontId="19" fillId="2" borderId="31" xfId="0" applyNumberFormat="1" applyFont="1" applyFill="1" applyBorder="1" applyAlignment="1">
      <alignment horizontal="right"/>
    </xf>
    <xf numFmtId="4" fontId="19" fillId="0" borderId="35" xfId="0" applyNumberFormat="1" applyFont="1" applyFill="1" applyBorder="1" applyAlignment="1">
      <alignment horizontal="right"/>
    </xf>
    <xf numFmtId="4" fontId="5" fillId="6" borderId="6" xfId="0" applyNumberFormat="1" applyFont="1" applyFill="1" applyBorder="1" applyAlignment="1">
      <alignment horizontal="right"/>
    </xf>
    <xf numFmtId="0" fontId="5" fillId="0" borderId="0" xfId="0" applyFont="1" applyBorder="1"/>
    <xf numFmtId="0" fontId="9" fillId="0" borderId="16" xfId="0" applyFont="1" applyBorder="1" applyAlignment="1">
      <alignment horizontal="left"/>
    </xf>
    <xf numFmtId="4" fontId="17" fillId="0" borderId="14" xfId="0" applyNumberFormat="1" applyFont="1" applyBorder="1" applyAlignment="1">
      <alignment horizontal="right"/>
    </xf>
    <xf numFmtId="4" fontId="18" fillId="0" borderId="53" xfId="0" applyNumberFormat="1" applyFont="1" applyBorder="1" applyAlignment="1">
      <alignment horizontal="right"/>
    </xf>
    <xf numFmtId="4" fontId="5" fillId="6" borderId="34" xfId="0" applyNumberFormat="1" applyFont="1" applyFill="1" applyBorder="1" applyAlignment="1">
      <alignment horizontal="right"/>
    </xf>
    <xf numFmtId="4" fontId="5" fillId="6" borderId="24" xfId="0" applyNumberFormat="1" applyFont="1" applyFill="1" applyBorder="1" applyAlignment="1">
      <alignment horizontal="right"/>
    </xf>
    <xf numFmtId="4" fontId="5" fillId="0" borderId="35" xfId="0" applyNumberFormat="1" applyFont="1" applyBorder="1" applyAlignment="1">
      <alignment horizontal="right"/>
    </xf>
    <xf numFmtId="4" fontId="12" fillId="6" borderId="28" xfId="0" applyNumberFormat="1" applyFont="1" applyFill="1" applyBorder="1" applyAlignment="1">
      <alignment horizontal="right"/>
    </xf>
    <xf numFmtId="4" fontId="12" fillId="0" borderId="40" xfId="0" applyNumberFormat="1" applyFont="1" applyBorder="1" applyAlignment="1">
      <alignment horizontal="right"/>
    </xf>
    <xf numFmtId="4" fontId="5" fillId="6" borderId="18" xfId="0" applyNumberFormat="1" applyFont="1" applyFill="1" applyBorder="1" applyAlignment="1">
      <alignment horizontal="right"/>
    </xf>
    <xf numFmtId="4" fontId="17" fillId="0" borderId="17" xfId="0" applyNumberFormat="1" applyFont="1" applyBorder="1" applyAlignment="1">
      <alignment horizontal="right"/>
    </xf>
    <xf numFmtId="4" fontId="5" fillId="0" borderId="52" xfId="0" applyNumberFormat="1" applyFont="1" applyBorder="1" applyAlignment="1">
      <alignment horizontal="right"/>
    </xf>
    <xf numFmtId="4" fontId="5" fillId="3" borderId="24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4" fontId="9" fillId="0" borderId="51" xfId="0" applyNumberFormat="1" applyFont="1" applyBorder="1" applyAlignment="1">
      <alignment horizontal="right"/>
    </xf>
    <xf numFmtId="4" fontId="5" fillId="6" borderId="31" xfId="0" applyNumberFormat="1" applyFont="1" applyFill="1" applyBorder="1" applyAlignment="1">
      <alignment horizontal="right"/>
    </xf>
    <xf numFmtId="4" fontId="5" fillId="6" borderId="35" xfId="0" applyNumberFormat="1" applyFont="1" applyFill="1" applyBorder="1" applyAlignment="1">
      <alignment horizontal="right"/>
    </xf>
    <xf numFmtId="4" fontId="9" fillId="0" borderId="32" xfId="0" applyNumberFormat="1" applyFont="1" applyBorder="1" applyAlignment="1">
      <alignment horizontal="right"/>
    </xf>
    <xf numFmtId="4" fontId="5" fillId="7" borderId="31" xfId="0" applyNumberFormat="1" applyFont="1" applyFill="1" applyBorder="1" applyAlignment="1">
      <alignment horizontal="right"/>
    </xf>
    <xf numFmtId="4" fontId="9" fillId="0" borderId="35" xfId="0" applyNumberFormat="1" applyFont="1" applyBorder="1" applyAlignment="1">
      <alignment horizontal="right"/>
    </xf>
    <xf numFmtId="4" fontId="5" fillId="8" borderId="31" xfId="0" applyNumberFormat="1" applyFont="1" applyFill="1" applyBorder="1" applyAlignment="1">
      <alignment horizontal="right"/>
    </xf>
    <xf numFmtId="4" fontId="9" fillId="0" borderId="31" xfId="0" applyNumberFormat="1" applyFont="1" applyFill="1" applyBorder="1" applyAlignment="1">
      <alignment horizontal="right"/>
    </xf>
    <xf numFmtId="4" fontId="14" fillId="0" borderId="31" xfId="0" applyNumberFormat="1" applyFont="1" applyBorder="1" applyAlignment="1">
      <alignment horizontal="right"/>
    </xf>
    <xf numFmtId="4" fontId="9" fillId="0" borderId="35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17" fillId="0" borderId="48" xfId="0" applyNumberFormat="1" applyFont="1" applyBorder="1" applyAlignment="1">
      <alignment horizontal="right"/>
    </xf>
    <xf numFmtId="4" fontId="18" fillId="6" borderId="11" xfId="0" applyNumberFormat="1" applyFont="1" applyFill="1" applyBorder="1" applyAlignment="1">
      <alignment horizontal="right"/>
    </xf>
    <xf numFmtId="0" fontId="5" fillId="8" borderId="7" xfId="0" applyFont="1" applyFill="1" applyBorder="1" applyAlignment="1">
      <alignment horizontal="left"/>
    </xf>
    <xf numFmtId="4" fontId="5" fillId="8" borderId="43" xfId="0" applyNumberFormat="1" applyFont="1" applyFill="1" applyBorder="1" applyAlignment="1">
      <alignment horizontal="right"/>
    </xf>
    <xf numFmtId="4" fontId="5" fillId="8" borderId="32" xfId="0" applyNumberFormat="1" applyFont="1" applyFill="1" applyBorder="1" applyAlignment="1">
      <alignment horizontal="right"/>
    </xf>
    <xf numFmtId="4" fontId="18" fillId="8" borderId="20" xfId="0" applyNumberFormat="1" applyFont="1" applyFill="1" applyBorder="1" applyAlignment="1">
      <alignment horizontal="right"/>
    </xf>
    <xf numFmtId="4" fontId="18" fillId="8" borderId="8" xfId="0" applyNumberFormat="1" applyFont="1" applyFill="1" applyBorder="1" applyAlignment="1">
      <alignment horizontal="right"/>
    </xf>
    <xf numFmtId="4" fontId="18" fillId="8" borderId="26" xfId="0" applyNumberFormat="1" applyFont="1" applyFill="1" applyBorder="1" applyAlignment="1">
      <alignment horizontal="right"/>
    </xf>
    <xf numFmtId="0" fontId="5" fillId="8" borderId="12" xfId="2" applyFont="1" applyFill="1" applyBorder="1" applyAlignment="1">
      <alignment horizontal="left" vertical="center" wrapText="1"/>
    </xf>
    <xf numFmtId="4" fontId="12" fillId="8" borderId="32" xfId="0" applyNumberFormat="1" applyFont="1" applyFill="1" applyBorder="1" applyAlignment="1">
      <alignment horizontal="right"/>
    </xf>
    <xf numFmtId="0" fontId="8" fillId="0" borderId="2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18" fillId="5" borderId="45" xfId="0" applyNumberFormat="1" applyFont="1" applyFill="1" applyBorder="1" applyAlignment="1">
      <alignment horizontal="center"/>
    </xf>
    <xf numFmtId="4" fontId="18" fillId="5" borderId="39" xfId="0" applyNumberFormat="1" applyFont="1" applyFill="1" applyBorder="1" applyAlignment="1">
      <alignment horizontal="center"/>
    </xf>
    <xf numFmtId="4" fontId="18" fillId="5" borderId="46" xfId="0" applyNumberFormat="1" applyFont="1" applyFill="1" applyBorder="1" applyAlignment="1">
      <alignment horizontal="center"/>
    </xf>
  </cellXfs>
  <cellStyles count="6">
    <cellStyle name="Normalno" xfId="0" builtinId="0"/>
    <cellStyle name="Obično 2" xfId="1"/>
    <cellStyle name="Obično_List4" xfId="4"/>
    <cellStyle name="Obično_List5" xfId="5"/>
    <cellStyle name="Obično_List7" xfId="2"/>
    <cellStyle name="Obično_List8" xfId="3"/>
  </cellStyles>
  <dxfs count="0"/>
  <tableStyles count="0" defaultTableStyle="TableStyleMedium9" defaultPivotStyle="PivotStyleLight16"/>
  <colors>
    <mruColors>
      <color rgb="FFF5C3EF"/>
      <color rgb="FFF0A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1"/>
  <sheetViews>
    <sheetView topLeftCell="A82" zoomScale="85" workbookViewId="0">
      <selection activeCell="C17" sqref="C17"/>
    </sheetView>
  </sheetViews>
  <sheetFormatPr defaultRowHeight="14.4" x14ac:dyDescent="0.3"/>
  <cols>
    <col min="1" max="1" width="4.88671875" customWidth="1"/>
    <col min="2" max="2" width="49.6640625" customWidth="1"/>
    <col min="3" max="3" width="20.44140625" customWidth="1"/>
    <col min="4" max="4" width="19.109375" customWidth="1"/>
    <col min="7" max="7" width="15.44140625" bestFit="1" customWidth="1"/>
    <col min="10" max="10" width="13.6640625" customWidth="1"/>
    <col min="11" max="11" width="18.33203125" customWidth="1"/>
    <col min="12" max="12" width="11.44140625" bestFit="1" customWidth="1"/>
    <col min="16" max="16" width="11.44140625" customWidth="1"/>
  </cols>
  <sheetData>
    <row r="1" spans="1:12" x14ac:dyDescent="0.3">
      <c r="A1" t="s">
        <v>0</v>
      </c>
    </row>
    <row r="2" spans="1:12" x14ac:dyDescent="0.3">
      <c r="G2" t="s">
        <v>145</v>
      </c>
    </row>
    <row r="4" spans="1:12" x14ac:dyDescent="0.3">
      <c r="A4" s="1" t="s">
        <v>1</v>
      </c>
      <c r="B4" s="1"/>
      <c r="C4" t="s">
        <v>6</v>
      </c>
      <c r="D4" s="2">
        <f>SUM(D5:D12)</f>
        <v>25112442.739999998</v>
      </c>
      <c r="E4" s="2"/>
      <c r="F4" s="2"/>
      <c r="G4" s="2"/>
      <c r="H4" s="2"/>
      <c r="K4" s="2" t="s">
        <v>158</v>
      </c>
    </row>
    <row r="5" spans="1:12" x14ac:dyDescent="0.3">
      <c r="A5" t="s">
        <v>2</v>
      </c>
      <c r="B5" t="s">
        <v>5</v>
      </c>
      <c r="C5" t="s">
        <v>7</v>
      </c>
      <c r="D5" s="2">
        <v>0</v>
      </c>
      <c r="E5" s="2"/>
      <c r="F5" s="2"/>
      <c r="G5" s="2">
        <v>2255000</v>
      </c>
      <c r="H5" s="2"/>
      <c r="K5" s="2">
        <v>17321213.199999999</v>
      </c>
      <c r="L5" t="s">
        <v>159</v>
      </c>
    </row>
    <row r="6" spans="1:12" x14ac:dyDescent="0.3">
      <c r="A6" t="s">
        <v>3</v>
      </c>
      <c r="B6" t="s">
        <v>8</v>
      </c>
      <c r="C6" t="s">
        <v>9</v>
      </c>
      <c r="D6" s="2"/>
      <c r="E6" s="2"/>
      <c r="F6" s="2"/>
      <c r="G6" s="2">
        <v>2671200</v>
      </c>
      <c r="H6" s="2"/>
      <c r="K6" s="2"/>
      <c r="L6" t="s">
        <v>160</v>
      </c>
    </row>
    <row r="7" spans="1:12" x14ac:dyDescent="0.3">
      <c r="A7" t="s">
        <v>4</v>
      </c>
      <c r="B7" t="s">
        <v>10</v>
      </c>
      <c r="C7" t="s">
        <v>12</v>
      </c>
      <c r="D7" s="2">
        <f>K24</f>
        <v>22681442.739999998</v>
      </c>
      <c r="E7" s="2"/>
      <c r="F7" s="2"/>
      <c r="G7" s="2">
        <v>39903700</v>
      </c>
      <c r="H7" s="2"/>
      <c r="K7" s="2"/>
    </row>
    <row r="8" spans="1:12" x14ac:dyDescent="0.3">
      <c r="A8" t="s">
        <v>11</v>
      </c>
      <c r="B8" t="s">
        <v>124</v>
      </c>
      <c r="C8" t="s">
        <v>29</v>
      </c>
      <c r="D8" s="2">
        <v>30000</v>
      </c>
      <c r="E8" s="2"/>
      <c r="F8" s="2"/>
      <c r="G8" s="2">
        <v>1166000</v>
      </c>
      <c r="H8" s="2"/>
      <c r="K8" s="2"/>
    </row>
    <row r="9" spans="1:12" x14ac:dyDescent="0.3">
      <c r="A9" t="s">
        <v>13</v>
      </c>
      <c r="B9" t="s">
        <v>14</v>
      </c>
      <c r="C9" t="s">
        <v>30</v>
      </c>
      <c r="D9" s="2">
        <v>120000</v>
      </c>
      <c r="E9" s="2"/>
      <c r="F9" s="2"/>
      <c r="G9" s="2"/>
      <c r="H9" s="2"/>
      <c r="K9" s="2"/>
    </row>
    <row r="10" spans="1:12" x14ac:dyDescent="0.3">
      <c r="A10" t="s">
        <v>16</v>
      </c>
      <c r="B10" t="s">
        <v>15</v>
      </c>
      <c r="C10">
        <v>9221</v>
      </c>
      <c r="D10" s="2">
        <v>0</v>
      </c>
      <c r="E10" s="2"/>
      <c r="F10" s="2"/>
      <c r="G10" s="2"/>
      <c r="H10" s="2"/>
      <c r="K10" s="2"/>
    </row>
    <row r="11" spans="1:12" x14ac:dyDescent="0.3">
      <c r="A11" t="s">
        <v>17</v>
      </c>
      <c r="B11" t="s">
        <v>18</v>
      </c>
      <c r="D11" s="2">
        <v>981000</v>
      </c>
      <c r="E11" s="2"/>
      <c r="F11" s="2"/>
      <c r="G11" s="2">
        <v>3340000</v>
      </c>
      <c r="H11" s="2"/>
      <c r="K11" s="2"/>
    </row>
    <row r="12" spans="1:12" x14ac:dyDescent="0.3">
      <c r="B12" t="s">
        <v>19</v>
      </c>
      <c r="C12" t="s">
        <v>31</v>
      </c>
      <c r="D12" s="2">
        <v>1300000</v>
      </c>
      <c r="E12" s="2"/>
      <c r="F12" s="2"/>
      <c r="G12" s="2">
        <v>3340000</v>
      </c>
      <c r="H12" s="2"/>
      <c r="K12" s="2" t="s">
        <v>167</v>
      </c>
    </row>
    <row r="13" spans="1:12" x14ac:dyDescent="0.3">
      <c r="D13" s="2"/>
      <c r="E13" s="2"/>
      <c r="F13" s="2"/>
      <c r="G13" s="2"/>
      <c r="H13" s="2"/>
      <c r="K13" s="2" t="s">
        <v>169</v>
      </c>
      <c r="L13" t="s">
        <v>170</v>
      </c>
    </row>
    <row r="14" spans="1:12" x14ac:dyDescent="0.3">
      <c r="B14" t="s">
        <v>20</v>
      </c>
      <c r="C14">
        <v>6641</v>
      </c>
      <c r="D14" s="2">
        <f>SUM(D5:D12)</f>
        <v>25112442.739999998</v>
      </c>
      <c r="E14" s="2"/>
      <c r="F14" s="2"/>
      <c r="G14" s="2"/>
      <c r="H14" s="2"/>
      <c r="J14" t="s">
        <v>167</v>
      </c>
      <c r="K14" s="2">
        <v>337000</v>
      </c>
      <c r="L14" s="2">
        <f>K14/12</f>
        <v>28083.333333333332</v>
      </c>
    </row>
    <row r="15" spans="1:12" x14ac:dyDescent="0.3">
      <c r="D15" s="2"/>
      <c r="E15" s="2"/>
      <c r="F15" s="2"/>
      <c r="G15" s="2"/>
      <c r="H15" s="2"/>
      <c r="J15" t="s">
        <v>168</v>
      </c>
      <c r="K15" s="2">
        <v>598625.31999999995</v>
      </c>
      <c r="L15" s="2">
        <f>K15/12</f>
        <v>49885.443333333329</v>
      </c>
    </row>
    <row r="16" spans="1:12" x14ac:dyDescent="0.3">
      <c r="A16" s="1" t="s">
        <v>21</v>
      </c>
      <c r="B16" s="1" t="s">
        <v>22</v>
      </c>
      <c r="D16" s="2"/>
      <c r="E16" s="2"/>
      <c r="F16" s="2"/>
      <c r="G16" s="2"/>
      <c r="H16" s="2"/>
    </row>
    <row r="17" spans="1:11" x14ac:dyDescent="0.3">
      <c r="A17" s="1" t="s">
        <v>2</v>
      </c>
      <c r="B17" s="1" t="s">
        <v>23</v>
      </c>
      <c r="C17" t="s">
        <v>24</v>
      </c>
      <c r="D17" s="2">
        <v>576193</v>
      </c>
      <c r="E17" s="2"/>
      <c r="F17" s="2"/>
      <c r="G17" s="2"/>
      <c r="H17" s="2"/>
    </row>
    <row r="18" spans="1:11" x14ac:dyDescent="0.3">
      <c r="A18" s="1"/>
      <c r="B18" s="1" t="s">
        <v>148</v>
      </c>
      <c r="D18" s="2">
        <v>340000</v>
      </c>
      <c r="E18" s="2"/>
      <c r="F18" s="2"/>
      <c r="G18" s="2"/>
      <c r="H18" s="2"/>
      <c r="J18" t="s">
        <v>166</v>
      </c>
      <c r="K18" s="2">
        <f>L14*10*10</f>
        <v>2808333.333333333</v>
      </c>
    </row>
    <row r="19" spans="1:11" x14ac:dyDescent="0.3">
      <c r="A19" s="1"/>
      <c r="B19" s="1" t="s">
        <v>147</v>
      </c>
      <c r="D19" s="2">
        <v>95947</v>
      </c>
      <c r="E19" s="2"/>
      <c r="F19" s="2"/>
      <c r="G19" s="2"/>
      <c r="H19" s="2"/>
      <c r="J19" t="s">
        <v>171</v>
      </c>
      <c r="K19" s="2">
        <f>L14*9*5</f>
        <v>1263750</v>
      </c>
    </row>
    <row r="20" spans="1:11" x14ac:dyDescent="0.3">
      <c r="B20" t="s">
        <v>25</v>
      </c>
      <c r="C20" t="s">
        <v>26</v>
      </c>
      <c r="D20" s="2">
        <v>71960</v>
      </c>
      <c r="E20" s="2"/>
      <c r="F20" s="2"/>
      <c r="G20" s="2"/>
      <c r="H20" s="2"/>
      <c r="J20" t="s">
        <v>172</v>
      </c>
      <c r="K20" s="2">
        <f>L15*2*7</f>
        <v>698396.20666666655</v>
      </c>
    </row>
    <row r="21" spans="1:11" x14ac:dyDescent="0.3">
      <c r="B21" t="s">
        <v>27</v>
      </c>
      <c r="C21" t="s">
        <v>32</v>
      </c>
      <c r="D21" s="2">
        <v>2398</v>
      </c>
      <c r="E21" s="2"/>
      <c r="F21" s="2"/>
      <c r="G21" s="2"/>
      <c r="H21" s="2"/>
      <c r="K21" s="2">
        <f>L14*7*3</f>
        <v>589750</v>
      </c>
    </row>
    <row r="22" spans="1:11" x14ac:dyDescent="0.3">
      <c r="B22" t="s">
        <v>28</v>
      </c>
      <c r="C22" t="s">
        <v>33</v>
      </c>
      <c r="D22" s="2">
        <v>7675</v>
      </c>
      <c r="E22" s="2"/>
      <c r="F22" s="2"/>
      <c r="G22" s="2"/>
      <c r="H22" s="2"/>
      <c r="K22" s="3">
        <f>SUM(K18:K21)</f>
        <v>5360229.5399999991</v>
      </c>
    </row>
    <row r="23" spans="1:11" x14ac:dyDescent="0.3">
      <c r="B23" t="s">
        <v>146</v>
      </c>
      <c r="D23" s="2">
        <v>959</v>
      </c>
      <c r="E23" s="2"/>
      <c r="F23" s="2"/>
      <c r="G23" s="2"/>
      <c r="H23" s="2"/>
      <c r="K23" s="2">
        <v>17321213.199999999</v>
      </c>
    </row>
    <row r="24" spans="1:11" x14ac:dyDescent="0.3">
      <c r="A24" s="1" t="s">
        <v>3</v>
      </c>
      <c r="B24" s="1" t="s">
        <v>34</v>
      </c>
      <c r="C24">
        <v>3121</v>
      </c>
      <c r="D24" s="2"/>
      <c r="E24" s="2"/>
      <c r="F24" s="2"/>
      <c r="G24" s="2"/>
      <c r="H24" s="2"/>
      <c r="J24" t="s">
        <v>173</v>
      </c>
      <c r="K24" s="3">
        <f>SUM(K22:K23)</f>
        <v>22681442.739999998</v>
      </c>
    </row>
    <row r="25" spans="1:11" x14ac:dyDescent="0.3">
      <c r="A25" s="1" t="s">
        <v>4</v>
      </c>
      <c r="B25" s="1" t="s">
        <v>35</v>
      </c>
      <c r="C25">
        <v>321</v>
      </c>
      <c r="D25" s="2"/>
      <c r="E25" s="2"/>
      <c r="F25" s="2"/>
      <c r="G25" s="2"/>
      <c r="H25" s="2"/>
    </row>
    <row r="26" spans="1:11" x14ac:dyDescent="0.3">
      <c r="B26" t="s">
        <v>36</v>
      </c>
      <c r="C26" t="s">
        <v>37</v>
      </c>
      <c r="D26" s="2"/>
      <c r="E26" s="2"/>
      <c r="F26" s="2"/>
      <c r="G26" s="2"/>
      <c r="H26" s="2"/>
    </row>
    <row r="27" spans="1:11" x14ac:dyDescent="0.3">
      <c r="B27" t="s">
        <v>38</v>
      </c>
      <c r="C27" t="s">
        <v>39</v>
      </c>
      <c r="D27" s="2">
        <v>12000</v>
      </c>
      <c r="E27" s="2"/>
      <c r="F27" s="2"/>
      <c r="G27" s="2"/>
      <c r="H27" s="2"/>
    </row>
    <row r="28" spans="1:11" x14ac:dyDescent="0.3">
      <c r="B28" t="s">
        <v>40</v>
      </c>
      <c r="C28" t="s">
        <v>41</v>
      </c>
      <c r="D28" s="2">
        <v>60000</v>
      </c>
      <c r="E28" s="2"/>
      <c r="F28" s="2"/>
      <c r="G28" s="2"/>
      <c r="H28" s="2"/>
    </row>
    <row r="29" spans="1:11" x14ac:dyDescent="0.3">
      <c r="D29" s="2"/>
      <c r="E29" s="2"/>
      <c r="F29" s="2"/>
      <c r="G29" s="2"/>
      <c r="H29" s="2"/>
    </row>
    <row r="30" spans="1:11" x14ac:dyDescent="0.3">
      <c r="A30" s="1" t="s">
        <v>11</v>
      </c>
      <c r="B30" s="1" t="s">
        <v>42</v>
      </c>
      <c r="C30">
        <v>322</v>
      </c>
      <c r="D30" s="2"/>
      <c r="E30" s="2"/>
      <c r="F30" s="2"/>
      <c r="G30" s="2"/>
      <c r="H30" s="2"/>
    </row>
    <row r="31" spans="1:11" x14ac:dyDescent="0.3">
      <c r="B31" t="s">
        <v>43</v>
      </c>
      <c r="C31" t="s">
        <v>44</v>
      </c>
      <c r="D31" s="2">
        <v>65000</v>
      </c>
      <c r="E31" s="2"/>
      <c r="F31" s="2"/>
      <c r="G31" s="2"/>
      <c r="H31" s="2"/>
    </row>
    <row r="32" spans="1:11" x14ac:dyDescent="0.3">
      <c r="B32" t="s">
        <v>45</v>
      </c>
      <c r="C32" t="s">
        <v>46</v>
      </c>
      <c r="D32" s="2">
        <v>34000</v>
      </c>
      <c r="E32" s="2"/>
      <c r="F32" s="2"/>
      <c r="G32" s="2"/>
      <c r="H32" s="2"/>
    </row>
    <row r="33" spans="2:21" x14ac:dyDescent="0.3">
      <c r="B33" t="s">
        <v>191</v>
      </c>
      <c r="C33" t="s">
        <v>190</v>
      </c>
      <c r="D33" s="2">
        <v>120000</v>
      </c>
      <c r="E33" s="2"/>
      <c r="F33" s="2"/>
      <c r="G33" s="2"/>
      <c r="H33" s="2"/>
    </row>
    <row r="34" spans="2:21" x14ac:dyDescent="0.3">
      <c r="B34" t="s">
        <v>195</v>
      </c>
      <c r="C34" t="s">
        <v>47</v>
      </c>
      <c r="D34" s="2">
        <v>500000</v>
      </c>
      <c r="E34" s="2"/>
      <c r="F34" s="2"/>
      <c r="G34" s="2"/>
      <c r="H34" s="2"/>
    </row>
    <row r="35" spans="2:21" x14ac:dyDescent="0.3">
      <c r="B35" t="s">
        <v>48</v>
      </c>
      <c r="C35" t="s">
        <v>49</v>
      </c>
      <c r="D35" s="2"/>
      <c r="E35" s="2"/>
      <c r="F35" s="2"/>
      <c r="G35" s="2"/>
      <c r="H35" s="2"/>
    </row>
    <row r="36" spans="2:21" x14ac:dyDescent="0.3">
      <c r="B36" t="s">
        <v>50</v>
      </c>
      <c r="C36" t="s">
        <v>51</v>
      </c>
      <c r="D36" s="2">
        <v>480000</v>
      </c>
      <c r="E36" s="2"/>
      <c r="F36" s="2"/>
      <c r="G36" s="2"/>
      <c r="H36" s="2"/>
    </row>
    <row r="37" spans="2:21" x14ac:dyDescent="0.3">
      <c r="B37" t="s">
        <v>181</v>
      </c>
      <c r="C37" t="s">
        <v>52</v>
      </c>
      <c r="D37" s="2">
        <v>35000</v>
      </c>
      <c r="E37" s="2"/>
      <c r="F37" s="2"/>
      <c r="G37" s="2"/>
      <c r="H37" s="2"/>
    </row>
    <row r="38" spans="2:21" x14ac:dyDescent="0.3">
      <c r="B38" t="s">
        <v>53</v>
      </c>
      <c r="C38" t="s">
        <v>54</v>
      </c>
      <c r="D38" s="2">
        <v>97000</v>
      </c>
      <c r="E38" s="2"/>
      <c r="F38" s="2"/>
      <c r="G38" s="2"/>
      <c r="H38" s="2"/>
    </row>
    <row r="39" spans="2:21" x14ac:dyDescent="0.3">
      <c r="B39" t="s">
        <v>55</v>
      </c>
      <c r="C39" t="s">
        <v>56</v>
      </c>
      <c r="D39" s="2">
        <v>25000</v>
      </c>
      <c r="E39" s="2"/>
      <c r="F39" s="2"/>
      <c r="G39" s="2"/>
      <c r="H39" s="2"/>
    </row>
    <row r="40" spans="2:21" x14ac:dyDescent="0.3">
      <c r="B40" t="s">
        <v>57</v>
      </c>
      <c r="C40" t="s">
        <v>58</v>
      </c>
      <c r="D40" s="2">
        <v>312000</v>
      </c>
      <c r="E40" s="2"/>
      <c r="F40" s="2"/>
      <c r="G40" s="2"/>
      <c r="H40" s="2"/>
    </row>
    <row r="41" spans="2:21" x14ac:dyDescent="0.3">
      <c r="B41" t="s">
        <v>59</v>
      </c>
      <c r="C41" t="s">
        <v>60</v>
      </c>
      <c r="D41" s="2">
        <v>35000</v>
      </c>
      <c r="E41" s="2"/>
      <c r="F41" s="2"/>
      <c r="G41" s="2"/>
      <c r="H41" s="2"/>
    </row>
    <row r="42" spans="2:21" x14ac:dyDescent="0.3">
      <c r="B42" t="s">
        <v>61</v>
      </c>
      <c r="C42" t="s">
        <v>62</v>
      </c>
      <c r="D42" s="2"/>
      <c r="E42" s="2" t="s">
        <v>189</v>
      </c>
      <c r="F42" s="2"/>
      <c r="G42" s="2"/>
      <c r="H42" s="2"/>
    </row>
    <row r="43" spans="2:21" x14ac:dyDescent="0.3">
      <c r="B43" t="s">
        <v>63</v>
      </c>
      <c r="C43" t="s">
        <v>64</v>
      </c>
      <c r="D43" s="2"/>
      <c r="E43" s="2"/>
      <c r="F43" s="2"/>
      <c r="G43" s="2"/>
      <c r="H43" s="2"/>
    </row>
    <row r="44" spans="2:21" x14ac:dyDescent="0.3">
      <c r="B44" t="s">
        <v>65</v>
      </c>
      <c r="C44" t="s">
        <v>66</v>
      </c>
      <c r="D44" s="2"/>
      <c r="E44" s="2"/>
      <c r="F44" s="2"/>
      <c r="G44" s="2"/>
      <c r="H44" s="2"/>
    </row>
    <row r="45" spans="2:21" x14ac:dyDescent="0.3">
      <c r="B45" t="s">
        <v>67</v>
      </c>
      <c r="C45" t="s">
        <v>68</v>
      </c>
      <c r="D45" s="2">
        <v>30000</v>
      </c>
      <c r="E45" s="2"/>
      <c r="F45" s="2"/>
      <c r="G45" s="2"/>
      <c r="H45" s="2"/>
    </row>
    <row r="46" spans="2:21" x14ac:dyDescent="0.3">
      <c r="B46" t="s">
        <v>69</v>
      </c>
      <c r="C46" t="s">
        <v>70</v>
      </c>
      <c r="D46" s="2">
        <v>150000</v>
      </c>
      <c r="E46" s="2"/>
      <c r="F46" s="2"/>
      <c r="G46" s="2"/>
      <c r="H46" s="2"/>
    </row>
    <row r="47" spans="2:21" x14ac:dyDescent="0.3">
      <c r="B47" t="s">
        <v>71</v>
      </c>
      <c r="C47" t="s">
        <v>72</v>
      </c>
      <c r="D47" s="2">
        <v>60000</v>
      </c>
      <c r="E47" s="2"/>
      <c r="F47" s="2"/>
      <c r="G47" s="2"/>
      <c r="H47" s="2"/>
      <c r="J47" t="s">
        <v>161</v>
      </c>
      <c r="M47" t="s">
        <v>174</v>
      </c>
      <c r="N47" t="s">
        <v>175</v>
      </c>
      <c r="O47" t="s">
        <v>176</v>
      </c>
      <c r="P47" t="s">
        <v>177</v>
      </c>
      <c r="Q47" t="s">
        <v>178</v>
      </c>
      <c r="R47" t="s">
        <v>179</v>
      </c>
      <c r="S47" t="s">
        <v>180</v>
      </c>
      <c r="T47" t="s">
        <v>182</v>
      </c>
      <c r="U47" t="s">
        <v>184</v>
      </c>
    </row>
    <row r="48" spans="2:21" x14ac:dyDescent="0.3">
      <c r="D48" s="2"/>
      <c r="E48" s="2"/>
      <c r="F48" s="2"/>
      <c r="G48" s="2"/>
      <c r="H48" s="2"/>
      <c r="U48" t="s">
        <v>185</v>
      </c>
    </row>
    <row r="49" spans="1:22" x14ac:dyDescent="0.3">
      <c r="A49" t="s">
        <v>13</v>
      </c>
      <c r="B49" s="1" t="s">
        <v>73</v>
      </c>
      <c r="C49" s="1">
        <v>323</v>
      </c>
      <c r="D49" s="2"/>
      <c r="E49" s="2"/>
      <c r="F49" s="2"/>
      <c r="G49" s="2"/>
      <c r="H49" s="2"/>
      <c r="J49" t="s">
        <v>157</v>
      </c>
      <c r="K49" t="s">
        <v>162</v>
      </c>
      <c r="L49" t="s">
        <v>163</v>
      </c>
    </row>
    <row r="50" spans="1:22" x14ac:dyDescent="0.3">
      <c r="B50" t="s">
        <v>74</v>
      </c>
      <c r="C50" t="s">
        <v>75</v>
      </c>
      <c r="D50" s="2">
        <v>94000</v>
      </c>
      <c r="E50" s="2"/>
      <c r="F50" s="2"/>
      <c r="G50" s="2"/>
      <c r="H50" s="2"/>
      <c r="J50" t="s">
        <v>149</v>
      </c>
      <c r="K50">
        <v>1000</v>
      </c>
      <c r="L50">
        <f>K50*12</f>
        <v>12000</v>
      </c>
      <c r="M50">
        <v>7200</v>
      </c>
      <c r="N50">
        <v>7200</v>
      </c>
      <c r="O50">
        <v>7200</v>
      </c>
      <c r="P50">
        <v>7200</v>
      </c>
      <c r="Q50">
        <v>7200</v>
      </c>
      <c r="T50">
        <v>3600</v>
      </c>
      <c r="V50">
        <f>SUM(L50:U50)</f>
        <v>51600</v>
      </c>
    </row>
    <row r="51" spans="1:22" x14ac:dyDescent="0.3">
      <c r="B51" t="s">
        <v>76</v>
      </c>
      <c r="C51" t="s">
        <v>77</v>
      </c>
      <c r="D51" s="2">
        <v>50000</v>
      </c>
      <c r="E51" s="2"/>
      <c r="F51" s="2"/>
      <c r="G51" s="2"/>
      <c r="H51" s="2"/>
      <c r="J51" t="s">
        <v>150</v>
      </c>
      <c r="K51">
        <v>1800</v>
      </c>
      <c r="L51">
        <f t="shared" ref="L51:L57" si="0">K51*12</f>
        <v>21600</v>
      </c>
      <c r="M51">
        <v>12000</v>
      </c>
      <c r="N51">
        <v>12000</v>
      </c>
      <c r="O51">
        <v>12000</v>
      </c>
      <c r="P51">
        <v>12000</v>
      </c>
      <c r="Q51">
        <v>12000</v>
      </c>
      <c r="T51">
        <v>15600</v>
      </c>
      <c r="V51">
        <f t="shared" ref="V51:V59" si="1">SUM(L51:U51)</f>
        <v>97200</v>
      </c>
    </row>
    <row r="52" spans="1:22" x14ac:dyDescent="0.3">
      <c r="B52" t="s">
        <v>78</v>
      </c>
      <c r="C52" t="s">
        <v>79</v>
      </c>
      <c r="D52" s="2">
        <v>60000</v>
      </c>
      <c r="E52" s="2"/>
      <c r="F52" s="2" t="s">
        <v>192</v>
      </c>
      <c r="G52" s="2"/>
      <c r="H52" s="2"/>
      <c r="J52" t="s">
        <v>151</v>
      </c>
      <c r="K52">
        <v>145</v>
      </c>
      <c r="L52">
        <f>K52*92</f>
        <v>13340</v>
      </c>
      <c r="V52">
        <f t="shared" si="1"/>
        <v>13340</v>
      </c>
    </row>
    <row r="53" spans="1:22" x14ac:dyDescent="0.3">
      <c r="B53" t="s">
        <v>80</v>
      </c>
      <c r="C53" t="s">
        <v>81</v>
      </c>
      <c r="D53" s="2">
        <v>127000</v>
      </c>
      <c r="E53" s="2"/>
      <c r="F53" s="2" t="s">
        <v>196</v>
      </c>
      <c r="G53" s="2"/>
      <c r="H53" s="2"/>
      <c r="J53" t="s">
        <v>152</v>
      </c>
      <c r="K53">
        <v>1650</v>
      </c>
      <c r="L53">
        <f t="shared" si="0"/>
        <v>19800</v>
      </c>
      <c r="M53">
        <v>5000</v>
      </c>
      <c r="N53">
        <v>5000</v>
      </c>
      <c r="O53">
        <v>5000</v>
      </c>
      <c r="P53">
        <v>5000</v>
      </c>
      <c r="Q53">
        <v>5000</v>
      </c>
      <c r="T53">
        <v>4200</v>
      </c>
      <c r="V53">
        <f t="shared" si="1"/>
        <v>49000</v>
      </c>
    </row>
    <row r="54" spans="1:22" x14ac:dyDescent="0.3">
      <c r="B54" t="s">
        <v>82</v>
      </c>
      <c r="C54" t="s">
        <v>83</v>
      </c>
      <c r="D54" s="2">
        <v>200000</v>
      </c>
      <c r="E54" s="2"/>
      <c r="F54" s="2"/>
      <c r="G54" s="2"/>
      <c r="H54" s="2"/>
      <c r="J54" t="s">
        <v>153</v>
      </c>
      <c r="K54">
        <v>150</v>
      </c>
      <c r="L54">
        <f t="shared" si="0"/>
        <v>1800</v>
      </c>
      <c r="M54">
        <v>800</v>
      </c>
      <c r="N54">
        <v>800</v>
      </c>
      <c r="O54">
        <v>800</v>
      </c>
      <c r="P54">
        <v>800</v>
      </c>
      <c r="Q54">
        <v>800</v>
      </c>
      <c r="T54">
        <v>600</v>
      </c>
      <c r="V54">
        <f t="shared" si="1"/>
        <v>6400</v>
      </c>
    </row>
    <row r="55" spans="1:22" x14ac:dyDescent="0.3">
      <c r="B55" t="s">
        <v>84</v>
      </c>
      <c r="C55" t="s">
        <v>85</v>
      </c>
      <c r="D55" s="2">
        <v>10000</v>
      </c>
      <c r="E55" s="2"/>
      <c r="F55" s="2"/>
      <c r="G55" s="2"/>
      <c r="H55" s="2"/>
      <c r="J55" t="s">
        <v>154</v>
      </c>
      <c r="K55">
        <v>100</v>
      </c>
      <c r="L55">
        <f t="shared" si="0"/>
        <v>1200</v>
      </c>
      <c r="M55">
        <v>800</v>
      </c>
      <c r="N55">
        <v>800</v>
      </c>
      <c r="O55">
        <v>800</v>
      </c>
      <c r="P55">
        <v>800</v>
      </c>
      <c r="Q55">
        <v>800</v>
      </c>
      <c r="V55">
        <f t="shared" si="1"/>
        <v>5200</v>
      </c>
    </row>
    <row r="56" spans="1:22" x14ac:dyDescent="0.3">
      <c r="B56" t="s">
        <v>86</v>
      </c>
      <c r="C56" t="s">
        <v>87</v>
      </c>
      <c r="D56" s="2">
        <v>70000</v>
      </c>
      <c r="E56" s="2"/>
      <c r="F56" s="2"/>
      <c r="G56" s="2"/>
      <c r="H56" s="2"/>
      <c r="J56" t="s">
        <v>155</v>
      </c>
      <c r="K56">
        <v>7000</v>
      </c>
      <c r="L56">
        <f t="shared" si="0"/>
        <v>84000</v>
      </c>
      <c r="V56">
        <f t="shared" si="1"/>
        <v>84000</v>
      </c>
    </row>
    <row r="57" spans="1:22" x14ac:dyDescent="0.3">
      <c r="B57" t="s">
        <v>197</v>
      </c>
      <c r="C57" t="s">
        <v>90</v>
      </c>
      <c r="D57" s="2">
        <v>45000</v>
      </c>
      <c r="E57" s="2"/>
      <c r="F57" s="2"/>
      <c r="G57" s="2"/>
      <c r="H57" s="2"/>
      <c r="J57" t="s">
        <v>156</v>
      </c>
      <c r="K57">
        <v>26000</v>
      </c>
      <c r="L57">
        <f t="shared" si="0"/>
        <v>312000</v>
      </c>
      <c r="O57">
        <v>20000</v>
      </c>
      <c r="P57">
        <v>15000</v>
      </c>
      <c r="V57">
        <f t="shared" si="1"/>
        <v>347000</v>
      </c>
    </row>
    <row r="58" spans="1:22" x14ac:dyDescent="0.3">
      <c r="B58" t="s">
        <v>88</v>
      </c>
      <c r="C58" t="s">
        <v>93</v>
      </c>
      <c r="D58" s="2">
        <v>0</v>
      </c>
      <c r="E58" s="2"/>
      <c r="F58" s="2"/>
      <c r="G58" s="2"/>
      <c r="H58" s="2"/>
      <c r="J58" t="s">
        <v>183</v>
      </c>
      <c r="L58">
        <v>60000</v>
      </c>
      <c r="M58">
        <v>24000</v>
      </c>
      <c r="N58">
        <v>18000</v>
      </c>
      <c r="O58">
        <v>1200</v>
      </c>
      <c r="P58">
        <v>18000</v>
      </c>
      <c r="Q58">
        <v>18000</v>
      </c>
      <c r="V58">
        <f t="shared" si="1"/>
        <v>139200</v>
      </c>
    </row>
    <row r="59" spans="1:22" x14ac:dyDescent="0.3">
      <c r="B59" t="s">
        <v>92</v>
      </c>
      <c r="C59" t="s">
        <v>91</v>
      </c>
      <c r="D59" s="2">
        <v>60000</v>
      </c>
      <c r="E59" s="2"/>
      <c r="F59" s="2"/>
      <c r="G59" s="2"/>
      <c r="H59" s="2"/>
      <c r="I59" t="s">
        <v>165</v>
      </c>
      <c r="K59">
        <f>SUM(K50:K57)</f>
        <v>37845</v>
      </c>
      <c r="L59">
        <f>SUM(L50:L57)</f>
        <v>465740</v>
      </c>
      <c r="M59">
        <f>SUM(M50:M58)</f>
        <v>49800</v>
      </c>
      <c r="N59">
        <f>SUM(N50:N58)</f>
        <v>43800</v>
      </c>
      <c r="O59">
        <f>SUM(O50:O58)</f>
        <v>47000</v>
      </c>
      <c r="P59">
        <f>SUM(P50:P58)</f>
        <v>58800</v>
      </c>
      <c r="Q59">
        <f>SUM(Q50:Q58)</f>
        <v>43800</v>
      </c>
      <c r="R59">
        <v>24000</v>
      </c>
      <c r="S59">
        <v>24000</v>
      </c>
      <c r="T59">
        <f>SUM(T50:T57)</f>
        <v>24000</v>
      </c>
      <c r="U59">
        <v>36000</v>
      </c>
      <c r="V59">
        <f t="shared" si="1"/>
        <v>816940</v>
      </c>
    </row>
    <row r="60" spans="1:22" x14ac:dyDescent="0.3">
      <c r="B60" t="s">
        <v>94</v>
      </c>
      <c r="C60" t="s">
        <v>95</v>
      </c>
      <c r="D60" s="2">
        <v>0</v>
      </c>
      <c r="E60" s="2"/>
      <c r="F60" s="2"/>
      <c r="G60" s="2"/>
      <c r="H60" s="2"/>
    </row>
    <row r="61" spans="1:22" x14ac:dyDescent="0.3">
      <c r="B61" t="s">
        <v>96</v>
      </c>
      <c r="C61" t="s">
        <v>89</v>
      </c>
      <c r="D61" s="2"/>
      <c r="E61" s="2" t="s">
        <v>186</v>
      </c>
      <c r="F61" s="2"/>
      <c r="G61" s="2"/>
      <c r="H61" s="2"/>
      <c r="J61" t="s">
        <v>149</v>
      </c>
    </row>
    <row r="62" spans="1:22" x14ac:dyDescent="0.3">
      <c r="B62" t="s">
        <v>97</v>
      </c>
      <c r="C62" t="s">
        <v>100</v>
      </c>
      <c r="D62" s="2"/>
      <c r="E62" s="2" t="s">
        <v>187</v>
      </c>
      <c r="F62" s="2"/>
      <c r="G62" s="2"/>
      <c r="H62" s="2"/>
      <c r="J62" t="s">
        <v>150</v>
      </c>
      <c r="P62" t="s">
        <v>173</v>
      </c>
      <c r="R62">
        <f>SUM(L59:U59)</f>
        <v>816940</v>
      </c>
    </row>
    <row r="63" spans="1:22" x14ac:dyDescent="0.3">
      <c r="B63" t="s">
        <v>99</v>
      </c>
      <c r="C63" t="s">
        <v>98</v>
      </c>
      <c r="D63" s="2">
        <v>0</v>
      </c>
      <c r="E63" s="2"/>
      <c r="F63" s="2"/>
      <c r="G63" s="2"/>
      <c r="H63" s="2"/>
      <c r="J63" t="s">
        <v>151</v>
      </c>
    </row>
    <row r="64" spans="1:22" x14ac:dyDescent="0.3">
      <c r="B64" t="s">
        <v>101</v>
      </c>
      <c r="C64" t="s">
        <v>102</v>
      </c>
      <c r="D64" s="2">
        <v>110000</v>
      </c>
      <c r="E64" s="2" t="s">
        <v>188</v>
      </c>
      <c r="F64" s="2"/>
      <c r="G64" s="2"/>
      <c r="H64" s="2"/>
      <c r="J64" t="s">
        <v>152</v>
      </c>
    </row>
    <row r="65" spans="1:10" x14ac:dyDescent="0.3">
      <c r="B65" t="s">
        <v>103</v>
      </c>
      <c r="C65" t="s">
        <v>104</v>
      </c>
      <c r="D65" s="2">
        <v>15000</v>
      </c>
      <c r="E65" s="2"/>
      <c r="F65" s="2"/>
      <c r="G65" s="2"/>
      <c r="H65" s="2"/>
      <c r="J65" t="s">
        <v>153</v>
      </c>
    </row>
    <row r="66" spans="1:10" x14ac:dyDescent="0.3">
      <c r="B66" t="s">
        <v>105</v>
      </c>
      <c r="C66" t="s">
        <v>106</v>
      </c>
      <c r="D66" s="2">
        <v>40000</v>
      </c>
      <c r="E66" s="2"/>
      <c r="F66" s="2"/>
      <c r="G66" s="2"/>
      <c r="H66" s="2"/>
      <c r="J66" t="s">
        <v>154</v>
      </c>
    </row>
    <row r="67" spans="1:10" x14ac:dyDescent="0.3">
      <c r="B67" t="s">
        <v>107</v>
      </c>
      <c r="C67" t="s">
        <v>108</v>
      </c>
      <c r="D67" s="2">
        <v>30000</v>
      </c>
      <c r="E67" s="2" t="s">
        <v>193</v>
      </c>
      <c r="F67" s="2"/>
      <c r="G67" s="2"/>
      <c r="H67" s="2"/>
    </row>
    <row r="68" spans="1:10" x14ac:dyDescent="0.3">
      <c r="D68" s="2"/>
      <c r="E68" s="2"/>
      <c r="F68" s="2"/>
      <c r="G68" s="2"/>
      <c r="H68" s="2"/>
    </row>
    <row r="69" spans="1:10" x14ac:dyDescent="0.3">
      <c r="A69" s="1" t="s">
        <v>16</v>
      </c>
      <c r="B69" s="1" t="s">
        <v>109</v>
      </c>
      <c r="C69" s="1">
        <v>329</v>
      </c>
      <c r="D69" s="2"/>
      <c r="E69" s="2"/>
      <c r="F69" s="2"/>
      <c r="G69" s="2"/>
      <c r="H69" s="2"/>
    </row>
    <row r="70" spans="1:10" x14ac:dyDescent="0.3">
      <c r="B70" t="s">
        <v>110</v>
      </c>
      <c r="C70" t="s">
        <v>111</v>
      </c>
      <c r="D70" s="2">
        <v>120000</v>
      </c>
      <c r="E70" s="2"/>
      <c r="F70" s="2"/>
      <c r="G70" s="2"/>
      <c r="H70" s="2"/>
    </row>
    <row r="71" spans="1:10" x14ac:dyDescent="0.3">
      <c r="B71" t="s">
        <v>112</v>
      </c>
      <c r="C71" t="s">
        <v>113</v>
      </c>
      <c r="D71" s="2">
        <v>115000</v>
      </c>
      <c r="E71" s="2"/>
      <c r="F71" s="2"/>
      <c r="G71" s="2"/>
      <c r="H71" s="2"/>
    </row>
    <row r="72" spans="1:10" x14ac:dyDescent="0.3">
      <c r="B72" t="s">
        <v>114</v>
      </c>
      <c r="C72" t="s">
        <v>115</v>
      </c>
      <c r="D72" s="2">
        <v>15000</v>
      </c>
      <c r="E72" s="2"/>
      <c r="F72" s="2"/>
      <c r="G72" s="2"/>
      <c r="H72" s="2"/>
    </row>
    <row r="73" spans="1:10" x14ac:dyDescent="0.3">
      <c r="B73" t="s">
        <v>116</v>
      </c>
      <c r="C73" t="s">
        <v>117</v>
      </c>
      <c r="D73" s="2">
        <v>20000</v>
      </c>
      <c r="E73" s="2"/>
      <c r="F73" s="2"/>
      <c r="G73" s="2"/>
      <c r="H73" s="2"/>
    </row>
    <row r="74" spans="1:10" x14ac:dyDescent="0.3">
      <c r="B74" t="s">
        <v>118</v>
      </c>
      <c r="C74" t="s">
        <v>117</v>
      </c>
      <c r="D74" s="2"/>
      <c r="E74" s="2"/>
      <c r="F74" s="2"/>
      <c r="G74" s="2"/>
      <c r="H74" s="2"/>
      <c r="J74" t="s">
        <v>164</v>
      </c>
    </row>
    <row r="75" spans="1:10" x14ac:dyDescent="0.3">
      <c r="B75" t="s">
        <v>119</v>
      </c>
      <c r="C75" t="s">
        <v>120</v>
      </c>
      <c r="D75" s="2">
        <v>10000</v>
      </c>
      <c r="E75" s="2"/>
      <c r="F75" s="2"/>
      <c r="G75" s="2"/>
      <c r="H75" s="2"/>
    </row>
    <row r="76" spans="1:10" x14ac:dyDescent="0.3">
      <c r="B76" t="s">
        <v>121</v>
      </c>
      <c r="C76" t="s">
        <v>122</v>
      </c>
      <c r="D76" s="2"/>
      <c r="E76" s="2"/>
      <c r="F76" s="2"/>
      <c r="G76" s="2"/>
      <c r="H76" s="2"/>
    </row>
    <row r="77" spans="1:10" x14ac:dyDescent="0.3">
      <c r="B77" t="s">
        <v>194</v>
      </c>
      <c r="D77" s="2">
        <v>60000</v>
      </c>
      <c r="E77" s="2"/>
      <c r="F77" s="2"/>
      <c r="G77" s="2"/>
      <c r="H77" s="2"/>
    </row>
    <row r="78" spans="1:10" x14ac:dyDescent="0.3">
      <c r="A78" s="1" t="s">
        <v>17</v>
      </c>
      <c r="B78" s="1" t="s">
        <v>123</v>
      </c>
      <c r="D78" s="2"/>
      <c r="E78" s="2"/>
      <c r="F78" s="2"/>
      <c r="G78" s="2"/>
      <c r="H78" s="2"/>
    </row>
    <row r="79" spans="1:10" x14ac:dyDescent="0.3">
      <c r="D79" s="2"/>
      <c r="E79" s="2"/>
      <c r="F79" s="2"/>
      <c r="G79" s="2"/>
      <c r="H79" s="2"/>
    </row>
    <row r="80" spans="1:10" x14ac:dyDescent="0.3">
      <c r="B80" t="s">
        <v>125</v>
      </c>
      <c r="C80" t="s">
        <v>126</v>
      </c>
      <c r="D80" s="2" t="s">
        <v>127</v>
      </c>
      <c r="E80" s="2"/>
      <c r="F80" s="2"/>
      <c r="G80" s="2"/>
      <c r="H80" s="2"/>
    </row>
    <row r="81" spans="2:8" x14ac:dyDescent="0.3">
      <c r="D81" s="2"/>
      <c r="E81" s="2"/>
      <c r="F81" s="2"/>
      <c r="G81" s="2"/>
      <c r="H81" s="2"/>
    </row>
    <row r="82" spans="2:8" x14ac:dyDescent="0.3">
      <c r="B82" t="s">
        <v>128</v>
      </c>
      <c r="D82" s="2"/>
      <c r="E82" s="2"/>
      <c r="F82" s="2"/>
      <c r="G82" s="2"/>
      <c r="H82" s="2"/>
    </row>
    <row r="83" spans="2:8" x14ac:dyDescent="0.3">
      <c r="B83" t="s">
        <v>129</v>
      </c>
      <c r="D83" s="2"/>
      <c r="E83" s="2"/>
      <c r="F83" s="2"/>
      <c r="G83" s="2"/>
      <c r="H83" s="2"/>
    </row>
    <row r="84" spans="2:8" x14ac:dyDescent="0.3">
      <c r="B84" t="s">
        <v>130</v>
      </c>
      <c r="D84" s="2"/>
      <c r="E84" s="2"/>
      <c r="F84" s="2"/>
      <c r="G84" s="2"/>
      <c r="H84" s="2"/>
    </row>
    <row r="85" spans="2:8" x14ac:dyDescent="0.3">
      <c r="B85" t="s">
        <v>131</v>
      </c>
      <c r="D85" s="2"/>
      <c r="E85" s="2"/>
      <c r="F85" s="2"/>
      <c r="G85" s="2"/>
      <c r="H85" s="2"/>
    </row>
    <row r="86" spans="2:8" x14ac:dyDescent="0.3">
      <c r="B86" t="s">
        <v>132</v>
      </c>
      <c r="D86" s="2"/>
      <c r="E86" s="2"/>
      <c r="F86" s="2"/>
      <c r="G86" s="2"/>
      <c r="H86" s="2"/>
    </row>
    <row r="87" spans="2:8" x14ac:dyDescent="0.3">
      <c r="B87" t="s">
        <v>133</v>
      </c>
      <c r="D87" s="2"/>
      <c r="E87" s="2"/>
      <c r="F87" s="2"/>
      <c r="G87" s="2"/>
      <c r="H87" s="2"/>
    </row>
    <row r="88" spans="2:8" x14ac:dyDescent="0.3">
      <c r="B88" t="s">
        <v>134</v>
      </c>
      <c r="D88" s="2"/>
      <c r="E88" s="2"/>
      <c r="F88" s="2"/>
      <c r="G88" s="2"/>
      <c r="H88" s="2"/>
    </row>
    <row r="89" spans="2:8" x14ac:dyDescent="0.3">
      <c r="D89" s="2"/>
      <c r="E89" s="2"/>
      <c r="F89" s="2"/>
      <c r="G89" s="2"/>
      <c r="H89" s="2"/>
    </row>
    <row r="90" spans="2:8" x14ac:dyDescent="0.3">
      <c r="B90" t="s">
        <v>135</v>
      </c>
      <c r="D90" s="2"/>
      <c r="E90" s="2"/>
      <c r="F90" s="2"/>
      <c r="G90" s="2"/>
      <c r="H90" s="2"/>
    </row>
    <row r="91" spans="2:8" x14ac:dyDescent="0.3">
      <c r="D91" s="2"/>
      <c r="E91" s="2"/>
      <c r="F91" s="2"/>
      <c r="G91" s="2"/>
      <c r="H91" s="2"/>
    </row>
    <row r="92" spans="2:8" x14ac:dyDescent="0.3">
      <c r="B92" t="s">
        <v>136</v>
      </c>
      <c r="D92" s="2"/>
      <c r="E92" s="2"/>
      <c r="F92" s="2"/>
      <c r="G92" s="2"/>
      <c r="H92" s="2"/>
    </row>
    <row r="93" spans="2:8" x14ac:dyDescent="0.3">
      <c r="D93" s="2"/>
      <c r="E93" s="2"/>
      <c r="F93" s="2"/>
      <c r="G93" s="2"/>
      <c r="H93" s="2"/>
    </row>
    <row r="94" spans="2:8" x14ac:dyDescent="0.3">
      <c r="B94" t="s">
        <v>137</v>
      </c>
      <c r="D94" s="2"/>
      <c r="E94" s="2"/>
      <c r="F94" s="2"/>
      <c r="G94" s="2"/>
      <c r="H94" s="2"/>
    </row>
    <row r="95" spans="2:8" x14ac:dyDescent="0.3">
      <c r="B95" t="s">
        <v>138</v>
      </c>
      <c r="D95" s="2"/>
      <c r="E95" s="2"/>
      <c r="F95" s="2"/>
      <c r="G95" s="2"/>
      <c r="H95" s="2"/>
    </row>
    <row r="96" spans="2:8" x14ac:dyDescent="0.3">
      <c r="B96" t="s">
        <v>139</v>
      </c>
      <c r="D96" s="2"/>
      <c r="E96" s="2"/>
      <c r="F96" s="2"/>
      <c r="G96" s="2"/>
      <c r="H96" s="2"/>
    </row>
    <row r="97" spans="2:8" x14ac:dyDescent="0.3">
      <c r="D97" s="2"/>
      <c r="E97" s="2"/>
      <c r="F97" s="2"/>
      <c r="G97" s="2"/>
      <c r="H97" s="2"/>
    </row>
    <row r="98" spans="2:8" x14ac:dyDescent="0.3">
      <c r="B98" t="s">
        <v>140</v>
      </c>
      <c r="D98" s="2"/>
      <c r="E98" s="2"/>
      <c r="F98" s="2"/>
      <c r="G98" s="2"/>
      <c r="H98" s="2"/>
    </row>
    <row r="99" spans="2:8" x14ac:dyDescent="0.3">
      <c r="D99" s="2"/>
      <c r="E99" s="2"/>
      <c r="F99" s="2"/>
      <c r="G99" s="2"/>
      <c r="H99" s="2"/>
    </row>
    <row r="100" spans="2:8" x14ac:dyDescent="0.3">
      <c r="D100" s="2"/>
      <c r="E100" s="2"/>
      <c r="F100" s="2"/>
      <c r="G100" s="2"/>
      <c r="H100" s="2"/>
    </row>
    <row r="101" spans="2:8" x14ac:dyDescent="0.3">
      <c r="D101" s="2"/>
      <c r="E101" s="2"/>
      <c r="F101" s="2"/>
      <c r="G101" s="2"/>
      <c r="H101" s="2"/>
    </row>
    <row r="102" spans="2:8" x14ac:dyDescent="0.3">
      <c r="B102" t="s">
        <v>141</v>
      </c>
      <c r="D102" s="2"/>
      <c r="E102" s="2"/>
      <c r="F102" s="2"/>
      <c r="G102" s="2"/>
      <c r="H102" s="2"/>
    </row>
    <row r="103" spans="2:8" x14ac:dyDescent="0.3">
      <c r="D103" s="2"/>
      <c r="E103" s="2"/>
      <c r="F103" s="2"/>
      <c r="G103" s="2"/>
      <c r="H103" s="2"/>
    </row>
    <row r="104" spans="2:8" x14ac:dyDescent="0.3">
      <c r="B104" t="s">
        <v>142</v>
      </c>
      <c r="D104" s="2"/>
      <c r="E104" s="2"/>
      <c r="F104" s="2"/>
      <c r="G104" s="2"/>
      <c r="H104" s="2"/>
    </row>
    <row r="105" spans="2:8" x14ac:dyDescent="0.3">
      <c r="B105" t="s">
        <v>143</v>
      </c>
      <c r="D105" s="2"/>
      <c r="E105" s="2"/>
      <c r="F105" s="2"/>
      <c r="G105" s="2"/>
      <c r="H105" s="2"/>
    </row>
    <row r="106" spans="2:8" x14ac:dyDescent="0.3">
      <c r="D106" s="2"/>
      <c r="E106" s="2"/>
      <c r="F106" s="2"/>
      <c r="G106" s="2"/>
      <c r="H106" s="2"/>
    </row>
    <row r="107" spans="2:8" x14ac:dyDescent="0.3">
      <c r="B107" t="s">
        <v>144</v>
      </c>
      <c r="D107" s="2"/>
      <c r="E107" s="2"/>
      <c r="F107" s="2"/>
      <c r="G107" s="2"/>
      <c r="H107" s="2"/>
    </row>
    <row r="108" spans="2:8" x14ac:dyDescent="0.3">
      <c r="D108" s="2"/>
      <c r="E108" s="2"/>
      <c r="F108" s="2"/>
      <c r="G108" s="2"/>
      <c r="H108" s="2"/>
    </row>
    <row r="109" spans="2:8" x14ac:dyDescent="0.3">
      <c r="D109" s="2"/>
      <c r="E109" s="2"/>
      <c r="F109" s="2"/>
      <c r="G109" s="2"/>
      <c r="H109" s="2"/>
    </row>
    <row r="110" spans="2:8" x14ac:dyDescent="0.3">
      <c r="D110" s="2"/>
      <c r="E110" s="2"/>
      <c r="F110" s="2"/>
      <c r="G110" s="2"/>
      <c r="H110" s="2"/>
    </row>
    <row r="111" spans="2:8" x14ac:dyDescent="0.3">
      <c r="D111" s="2"/>
      <c r="E111" s="2"/>
      <c r="F111" s="2"/>
      <c r="G111" s="2"/>
      <c r="H111" s="2"/>
    </row>
  </sheetData>
  <phoneticPr fontId="2" type="noConversion"/>
  <pageMargins left="0.25" right="0.25" top="0.75" bottom="0.75" header="0.3" footer="0.3"/>
  <pageSetup paperSize="9" scale="72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topLeftCell="A118" workbookViewId="0">
      <selection activeCell="H124" sqref="H124"/>
    </sheetView>
  </sheetViews>
  <sheetFormatPr defaultRowHeight="14.4" x14ac:dyDescent="0.3"/>
  <cols>
    <col min="1" max="1" width="11.109375" bestFit="1" customWidth="1"/>
    <col min="2" max="2" width="9.6640625" bestFit="1" customWidth="1"/>
    <col min="3" max="3" width="49.33203125" bestFit="1" customWidth="1"/>
    <col min="4" max="4" width="19.44140625" customWidth="1"/>
  </cols>
  <sheetData>
    <row r="1" spans="1:4" ht="44.25" customHeight="1" thickBot="1" x14ac:dyDescent="0.4">
      <c r="A1" s="217" t="s">
        <v>308</v>
      </c>
      <c r="B1" s="217"/>
      <c r="C1" s="217"/>
      <c r="D1" s="217"/>
    </row>
    <row r="2" spans="1:4" hidden="1" x14ac:dyDescent="0.3">
      <c r="D2" s="2"/>
    </row>
    <row r="3" spans="1:4" hidden="1" x14ac:dyDescent="0.3">
      <c r="A3" s="17"/>
      <c r="B3" s="17"/>
      <c r="D3" s="2"/>
    </row>
    <row r="4" spans="1:4" ht="15" hidden="1" thickBot="1" x14ac:dyDescent="0.35">
      <c r="D4" s="2"/>
    </row>
    <row r="5" spans="1:4" ht="27.6" hidden="1" thickBot="1" x14ac:dyDescent="0.35">
      <c r="A5" s="15" t="s">
        <v>277</v>
      </c>
      <c r="B5" s="39"/>
      <c r="C5" s="16" t="s">
        <v>261</v>
      </c>
      <c r="D5" s="51" t="s">
        <v>283</v>
      </c>
    </row>
    <row r="6" spans="1:4" hidden="1" x14ac:dyDescent="0.3">
      <c r="A6" s="4">
        <v>3111100</v>
      </c>
      <c r="B6" s="40"/>
      <c r="C6" s="5" t="s">
        <v>270</v>
      </c>
      <c r="D6" s="37">
        <v>10198906.57</v>
      </c>
    </row>
    <row r="7" spans="1:4" ht="15" hidden="1" thickBot="1" x14ac:dyDescent="0.35">
      <c r="A7" s="6"/>
      <c r="B7" s="41"/>
      <c r="C7" s="7"/>
      <c r="D7" s="38"/>
    </row>
    <row r="8" spans="1:4" ht="15" hidden="1" thickBot="1" x14ac:dyDescent="0.35">
      <c r="A8" s="8">
        <v>311</v>
      </c>
      <c r="B8" s="42"/>
      <c r="C8" s="9"/>
      <c r="D8" s="24">
        <v>10198906.57</v>
      </c>
    </row>
    <row r="9" spans="1:4" hidden="1" x14ac:dyDescent="0.3">
      <c r="A9" s="10">
        <v>3121210</v>
      </c>
      <c r="B9" s="43"/>
      <c r="C9" s="11" t="s">
        <v>198</v>
      </c>
      <c r="D9" s="25">
        <v>15000</v>
      </c>
    </row>
    <row r="10" spans="1:4" hidden="1" x14ac:dyDescent="0.3">
      <c r="A10" s="4">
        <v>3121300</v>
      </c>
      <c r="B10" s="40"/>
      <c r="C10" s="5" t="s">
        <v>199</v>
      </c>
      <c r="D10" s="21">
        <v>28000</v>
      </c>
    </row>
    <row r="11" spans="1:4" hidden="1" x14ac:dyDescent="0.3">
      <c r="A11" s="4">
        <v>3121310</v>
      </c>
      <c r="B11" s="40"/>
      <c r="C11" s="5" t="s">
        <v>200</v>
      </c>
      <c r="D11" s="21">
        <v>0</v>
      </c>
    </row>
    <row r="12" spans="1:4" hidden="1" x14ac:dyDescent="0.3">
      <c r="A12" s="4">
        <v>3121400</v>
      </c>
      <c r="B12" s="40"/>
      <c r="C12" s="5" t="s">
        <v>201</v>
      </c>
      <c r="D12" s="21">
        <v>0</v>
      </c>
    </row>
    <row r="13" spans="1:4" hidden="1" x14ac:dyDescent="0.3">
      <c r="A13" s="4">
        <v>3121500</v>
      </c>
      <c r="B13" s="40"/>
      <c r="C13" s="5" t="s">
        <v>202</v>
      </c>
      <c r="D13" s="21">
        <v>10000</v>
      </c>
    </row>
    <row r="14" spans="1:4" ht="15" hidden="1" thickBot="1" x14ac:dyDescent="0.35">
      <c r="A14" s="6">
        <v>3121510</v>
      </c>
      <c r="B14" s="41"/>
      <c r="C14" s="7" t="s">
        <v>203</v>
      </c>
      <c r="D14" s="23">
        <v>20000</v>
      </c>
    </row>
    <row r="15" spans="1:4" ht="15" hidden="1" thickBot="1" x14ac:dyDescent="0.35">
      <c r="A15" s="8">
        <v>3121</v>
      </c>
      <c r="B15" s="42"/>
      <c r="C15" s="9"/>
      <c r="D15" s="24">
        <v>73000</v>
      </c>
    </row>
    <row r="16" spans="1:4" hidden="1" x14ac:dyDescent="0.3">
      <c r="A16" s="10">
        <v>3132100</v>
      </c>
      <c r="B16" s="43"/>
      <c r="C16" s="11" t="s">
        <v>275</v>
      </c>
      <c r="D16" s="25">
        <v>1273864.8334846138</v>
      </c>
    </row>
    <row r="17" spans="1:4" ht="15" hidden="1" thickBot="1" x14ac:dyDescent="0.35">
      <c r="A17" s="6">
        <v>3132130</v>
      </c>
      <c r="B17" s="41"/>
      <c r="C17" s="7" t="s">
        <v>272</v>
      </c>
      <c r="D17" s="23">
        <v>42450.359514954194</v>
      </c>
    </row>
    <row r="18" spans="1:4" ht="15" hidden="1" thickBot="1" x14ac:dyDescent="0.35">
      <c r="A18" s="8">
        <v>3132</v>
      </c>
      <c r="B18" s="42"/>
      <c r="C18" s="9"/>
      <c r="D18" s="24">
        <v>1316315.1929995681</v>
      </c>
    </row>
    <row r="19" spans="1:4" hidden="1" x14ac:dyDescent="0.3">
      <c r="A19" s="10">
        <v>3133100</v>
      </c>
      <c r="B19" s="43"/>
      <c r="C19" s="11" t="s">
        <v>273</v>
      </c>
      <c r="D19" s="25">
        <v>135865.93381037257</v>
      </c>
    </row>
    <row r="20" spans="1:4" ht="15" hidden="1" thickBot="1" x14ac:dyDescent="0.35">
      <c r="A20" s="6">
        <v>3133102</v>
      </c>
      <c r="B20" s="41"/>
      <c r="C20" s="7" t="s">
        <v>274</v>
      </c>
      <c r="D20" s="23">
        <v>16976.603325621796</v>
      </c>
    </row>
    <row r="21" spans="1:4" ht="15" hidden="1" thickBot="1" x14ac:dyDescent="0.35">
      <c r="A21" s="8">
        <v>3133</v>
      </c>
      <c r="B21" s="42"/>
      <c r="C21" s="9"/>
      <c r="D21" s="24">
        <v>152842.53713599438</v>
      </c>
    </row>
    <row r="22" spans="1:4" hidden="1" x14ac:dyDescent="0.3">
      <c r="A22" s="10">
        <v>3211100</v>
      </c>
      <c r="B22" s="43"/>
      <c r="C22" s="11" t="s">
        <v>204</v>
      </c>
      <c r="D22" s="25">
        <v>15000</v>
      </c>
    </row>
    <row r="23" spans="1:4" hidden="1" x14ac:dyDescent="0.3">
      <c r="A23" s="4">
        <v>3211200</v>
      </c>
      <c r="B23" s="40"/>
      <c r="C23" s="5" t="s">
        <v>205</v>
      </c>
      <c r="D23" s="21">
        <v>0</v>
      </c>
    </row>
    <row r="24" spans="1:4" hidden="1" x14ac:dyDescent="0.3">
      <c r="A24" s="4">
        <v>3211300</v>
      </c>
      <c r="B24" s="40"/>
      <c r="C24" s="5" t="s">
        <v>206</v>
      </c>
      <c r="D24" s="21">
        <v>18800</v>
      </c>
    </row>
    <row r="25" spans="1:4" hidden="1" x14ac:dyDescent="0.3">
      <c r="A25" s="4">
        <v>3211500</v>
      </c>
      <c r="B25" s="40"/>
      <c r="C25" s="5" t="s">
        <v>207</v>
      </c>
      <c r="D25" s="21">
        <v>36000</v>
      </c>
    </row>
    <row r="26" spans="1:4" ht="15" hidden="1" thickBot="1" x14ac:dyDescent="0.35">
      <c r="A26" s="6">
        <v>3211900</v>
      </c>
      <c r="B26" s="41"/>
      <c r="C26" s="7" t="s">
        <v>208</v>
      </c>
      <c r="D26" s="23">
        <v>5000</v>
      </c>
    </row>
    <row r="27" spans="1:4" ht="15" hidden="1" thickBot="1" x14ac:dyDescent="0.35">
      <c r="A27" s="12">
        <v>3211</v>
      </c>
      <c r="B27" s="44"/>
      <c r="C27" s="13" t="s">
        <v>209</v>
      </c>
      <c r="D27" s="24">
        <v>74800</v>
      </c>
    </row>
    <row r="28" spans="1:4" ht="15" hidden="1" thickBot="1" x14ac:dyDescent="0.35">
      <c r="A28" s="7"/>
      <c r="B28" s="7"/>
      <c r="C28" s="7"/>
      <c r="D28" s="26">
        <v>0</v>
      </c>
    </row>
    <row r="29" spans="1:4" ht="15" thickBot="1" x14ac:dyDescent="0.35">
      <c r="A29" s="8">
        <v>3212100</v>
      </c>
      <c r="B29" s="42"/>
      <c r="C29" s="9" t="s">
        <v>210</v>
      </c>
      <c r="D29" s="24">
        <v>310000</v>
      </c>
    </row>
    <row r="30" spans="1:4" ht="15" thickBot="1" x14ac:dyDescent="0.35">
      <c r="A30" s="18"/>
      <c r="B30" s="18"/>
      <c r="C30" s="18"/>
      <c r="D30" s="26">
        <v>0</v>
      </c>
    </row>
    <row r="31" spans="1:4" ht="15" hidden="1" thickBot="1" x14ac:dyDescent="0.35">
      <c r="A31" s="8">
        <v>3213100</v>
      </c>
      <c r="B31" s="42"/>
      <c r="C31" s="9" t="s">
        <v>211</v>
      </c>
      <c r="D31" s="24">
        <v>40000</v>
      </c>
    </row>
    <row r="32" spans="1:4" hidden="1" x14ac:dyDescent="0.3">
      <c r="A32" s="10"/>
      <c r="B32" s="43"/>
      <c r="C32" s="11"/>
      <c r="D32" s="25">
        <v>0</v>
      </c>
    </row>
    <row r="33" spans="1:4" hidden="1" x14ac:dyDescent="0.3">
      <c r="A33" s="4">
        <v>3221200</v>
      </c>
      <c r="B33" s="40"/>
      <c r="C33" s="5" t="s">
        <v>212</v>
      </c>
      <c r="D33" s="21">
        <v>5000</v>
      </c>
    </row>
    <row r="34" spans="1:4" hidden="1" x14ac:dyDescent="0.3">
      <c r="A34" s="4">
        <v>3221300</v>
      </c>
      <c r="B34" s="40"/>
      <c r="C34" s="5" t="s">
        <v>213</v>
      </c>
      <c r="D34" s="21">
        <v>0</v>
      </c>
    </row>
    <row r="35" spans="1:4" hidden="1" x14ac:dyDescent="0.3">
      <c r="A35" s="4">
        <v>3221100</v>
      </c>
      <c r="B35" s="40"/>
      <c r="C35" s="5" t="s">
        <v>214</v>
      </c>
      <c r="D35" s="21">
        <v>65000</v>
      </c>
    </row>
    <row r="36" spans="1:4" hidden="1" x14ac:dyDescent="0.3">
      <c r="A36" s="4">
        <v>3221400</v>
      </c>
      <c r="B36" s="40"/>
      <c r="C36" s="5" t="s">
        <v>215</v>
      </c>
      <c r="D36" s="21">
        <v>34000</v>
      </c>
    </row>
    <row r="37" spans="1:4" hidden="1" x14ac:dyDescent="0.3">
      <c r="A37" s="4">
        <v>3221600</v>
      </c>
      <c r="B37" s="40"/>
      <c r="C37" s="5" t="s">
        <v>216</v>
      </c>
      <c r="D37" s="21">
        <v>0</v>
      </c>
    </row>
    <row r="38" spans="1:4" hidden="1" x14ac:dyDescent="0.3">
      <c r="A38" s="4">
        <v>3221500</v>
      </c>
      <c r="B38" s="40">
        <v>32271</v>
      </c>
      <c r="C38" s="5" t="s">
        <v>217</v>
      </c>
      <c r="D38" s="21">
        <v>120000</v>
      </c>
    </row>
    <row r="39" spans="1:4" ht="15" hidden="1" thickBot="1" x14ac:dyDescent="0.35">
      <c r="A39" s="6">
        <v>3221900</v>
      </c>
      <c r="B39" s="41"/>
      <c r="C39" s="7" t="s">
        <v>218</v>
      </c>
      <c r="D39" s="21">
        <v>10000</v>
      </c>
    </row>
    <row r="40" spans="1:4" ht="15" thickBot="1" x14ac:dyDescent="0.35">
      <c r="A40" s="8">
        <v>3221</v>
      </c>
      <c r="B40" s="42"/>
      <c r="C40" s="9" t="s">
        <v>219</v>
      </c>
      <c r="D40" s="22">
        <v>104000</v>
      </c>
    </row>
    <row r="41" spans="1:4" x14ac:dyDescent="0.3">
      <c r="A41" s="10">
        <v>3222100</v>
      </c>
      <c r="B41" s="43"/>
      <c r="C41" s="11" t="s">
        <v>262</v>
      </c>
      <c r="D41" s="21">
        <v>450000</v>
      </c>
    </row>
    <row r="42" spans="1:4" x14ac:dyDescent="0.3">
      <c r="A42" s="4">
        <v>3222120</v>
      </c>
      <c r="B42" s="40"/>
      <c r="C42" s="5" t="s">
        <v>263</v>
      </c>
      <c r="D42" s="21">
        <v>400000</v>
      </c>
    </row>
    <row r="43" spans="1:4" x14ac:dyDescent="0.3">
      <c r="A43" s="4">
        <v>3222130</v>
      </c>
      <c r="B43" s="40"/>
      <c r="C43" s="5" t="s">
        <v>264</v>
      </c>
      <c r="D43" s="21">
        <v>5000</v>
      </c>
    </row>
    <row r="44" spans="1:4" x14ac:dyDescent="0.3">
      <c r="A44" s="4"/>
      <c r="B44" s="40">
        <v>61391</v>
      </c>
      <c r="C44" s="5" t="s">
        <v>304</v>
      </c>
      <c r="D44" s="21">
        <v>0</v>
      </c>
    </row>
    <row r="45" spans="1:4" ht="15" thickBot="1" x14ac:dyDescent="0.35">
      <c r="A45" s="6"/>
      <c r="B45" s="41">
        <v>61392</v>
      </c>
      <c r="C45" s="7" t="s">
        <v>305</v>
      </c>
      <c r="D45" s="23">
        <v>0</v>
      </c>
    </row>
    <row r="46" spans="1:4" ht="15" thickBot="1" x14ac:dyDescent="0.35">
      <c r="A46" s="8">
        <v>3222</v>
      </c>
      <c r="B46" s="42"/>
      <c r="C46" s="9" t="s">
        <v>220</v>
      </c>
      <c r="D46" s="24">
        <v>855000</v>
      </c>
    </row>
    <row r="47" spans="1:4" x14ac:dyDescent="0.3">
      <c r="A47" s="10">
        <v>3223100</v>
      </c>
      <c r="B47" s="43"/>
      <c r="C47" s="11" t="s">
        <v>221</v>
      </c>
      <c r="D47" s="25">
        <v>100000</v>
      </c>
    </row>
    <row r="48" spans="1:4" x14ac:dyDescent="0.3">
      <c r="A48" s="4">
        <v>3223300</v>
      </c>
      <c r="B48" s="40"/>
      <c r="C48" s="5" t="s">
        <v>222</v>
      </c>
      <c r="D48" s="21">
        <v>12000</v>
      </c>
    </row>
    <row r="49" spans="1:4" x14ac:dyDescent="0.3">
      <c r="A49" s="4">
        <v>3223400</v>
      </c>
      <c r="B49" s="40"/>
      <c r="C49" s="5" t="s">
        <v>223</v>
      </c>
      <c r="D49" s="21">
        <v>256000</v>
      </c>
    </row>
    <row r="50" spans="1:4" ht="15" thickBot="1" x14ac:dyDescent="0.35">
      <c r="A50" s="6">
        <v>3223900</v>
      </c>
      <c r="B50" s="41"/>
      <c r="C50" s="7" t="s">
        <v>224</v>
      </c>
      <c r="D50" s="23">
        <v>30000</v>
      </c>
    </row>
    <row r="51" spans="1:4" ht="15" thickBot="1" x14ac:dyDescent="0.35">
      <c r="A51" s="8">
        <v>3223</v>
      </c>
      <c r="B51" s="42"/>
      <c r="C51" s="9" t="s">
        <v>225</v>
      </c>
      <c r="D51" s="24">
        <v>398000</v>
      </c>
    </row>
    <row r="52" spans="1:4" x14ac:dyDescent="0.3">
      <c r="A52" s="10">
        <v>3224100</v>
      </c>
      <c r="B52" s="43"/>
      <c r="C52" s="11" t="s">
        <v>297</v>
      </c>
      <c r="D52" s="25">
        <v>6900</v>
      </c>
    </row>
    <row r="53" spans="1:4" x14ac:dyDescent="0.3">
      <c r="A53" s="4">
        <v>3224200</v>
      </c>
      <c r="B53" s="40"/>
      <c r="C53" s="5" t="s">
        <v>226</v>
      </c>
      <c r="D53" s="21">
        <v>17000</v>
      </c>
    </row>
    <row r="54" spans="1:4" x14ac:dyDescent="0.3">
      <c r="A54" s="4">
        <v>3224300</v>
      </c>
      <c r="B54" s="40"/>
      <c r="C54" s="5" t="s">
        <v>227</v>
      </c>
      <c r="D54" s="21">
        <v>10000</v>
      </c>
    </row>
    <row r="55" spans="1:4" ht="15" thickBot="1" x14ac:dyDescent="0.35">
      <c r="A55" s="6">
        <v>3224400</v>
      </c>
      <c r="B55" s="41"/>
      <c r="C55" s="7" t="s">
        <v>268</v>
      </c>
      <c r="D55" s="23">
        <v>5000</v>
      </c>
    </row>
    <row r="56" spans="1:4" ht="15" thickBot="1" x14ac:dyDescent="0.35">
      <c r="A56" s="8">
        <v>3224</v>
      </c>
      <c r="B56" s="42"/>
      <c r="C56" s="9" t="s">
        <v>228</v>
      </c>
      <c r="D56" s="24">
        <v>38900</v>
      </c>
    </row>
    <row r="57" spans="1:4" x14ac:dyDescent="0.3">
      <c r="A57" s="10">
        <v>3225100</v>
      </c>
      <c r="B57" s="43"/>
      <c r="C57" s="11" t="s">
        <v>229</v>
      </c>
      <c r="D57" s="25">
        <v>48800</v>
      </c>
    </row>
    <row r="58" spans="1:4" ht="15" thickBot="1" x14ac:dyDescent="0.35">
      <c r="A58" s="6">
        <v>3225200</v>
      </c>
      <c r="B58" s="41"/>
      <c r="C58" s="7" t="s">
        <v>230</v>
      </c>
      <c r="D58" s="23">
        <v>35000</v>
      </c>
    </row>
    <row r="59" spans="1:4" ht="15" thickBot="1" x14ac:dyDescent="0.35">
      <c r="A59" s="8">
        <v>3225</v>
      </c>
      <c r="B59" s="42"/>
      <c r="C59" s="9" t="s">
        <v>231</v>
      </c>
      <c r="D59" s="24">
        <v>83800</v>
      </c>
    </row>
    <row r="60" spans="1:4" x14ac:dyDescent="0.3">
      <c r="A60" s="10">
        <v>3231100</v>
      </c>
      <c r="B60" s="43"/>
      <c r="C60" s="11" t="s">
        <v>232</v>
      </c>
      <c r="D60" s="25">
        <v>50000</v>
      </c>
    </row>
    <row r="61" spans="1:4" x14ac:dyDescent="0.3">
      <c r="A61" s="4">
        <v>3231300</v>
      </c>
      <c r="B61" s="40"/>
      <c r="C61" s="5" t="s">
        <v>233</v>
      </c>
      <c r="D61" s="21">
        <v>9600</v>
      </c>
    </row>
    <row r="62" spans="1:4" ht="15" thickBot="1" x14ac:dyDescent="0.35">
      <c r="A62" s="6">
        <v>3231900</v>
      </c>
      <c r="B62" s="41"/>
      <c r="C62" s="7" t="s">
        <v>265</v>
      </c>
      <c r="D62" s="23">
        <v>50000</v>
      </c>
    </row>
    <row r="63" spans="1:4" ht="15" thickBot="1" x14ac:dyDescent="0.35">
      <c r="A63" s="8">
        <v>3231</v>
      </c>
      <c r="B63" s="42"/>
      <c r="C63" s="9" t="s">
        <v>234</v>
      </c>
      <c r="D63" s="24">
        <v>109600</v>
      </c>
    </row>
    <row r="64" spans="1:4" x14ac:dyDescent="0.3">
      <c r="A64" s="10">
        <v>3232100</v>
      </c>
      <c r="B64" s="43"/>
      <c r="C64" s="11" t="s">
        <v>298</v>
      </c>
      <c r="D64" s="25">
        <v>61200</v>
      </c>
    </row>
    <row r="65" spans="1:4" x14ac:dyDescent="0.3">
      <c r="A65" s="4">
        <v>3232200</v>
      </c>
      <c r="B65" s="40"/>
      <c r="C65" s="5" t="s">
        <v>235</v>
      </c>
      <c r="D65" s="21">
        <v>77000</v>
      </c>
    </row>
    <row r="66" spans="1:4" ht="15" thickBot="1" x14ac:dyDescent="0.35">
      <c r="A66" s="6">
        <v>3232300</v>
      </c>
      <c r="B66" s="41"/>
      <c r="C66" s="7" t="s">
        <v>271</v>
      </c>
      <c r="D66" s="23">
        <v>70000</v>
      </c>
    </row>
    <row r="67" spans="1:4" ht="15" thickBot="1" x14ac:dyDescent="0.35">
      <c r="A67" s="8">
        <v>3232</v>
      </c>
      <c r="B67" s="42"/>
      <c r="C67" s="9" t="s">
        <v>236</v>
      </c>
      <c r="D67" s="24">
        <v>208200</v>
      </c>
    </row>
    <row r="68" spans="1:4" ht="15" hidden="1" thickBot="1" x14ac:dyDescent="0.35">
      <c r="A68" s="27"/>
      <c r="B68" s="45"/>
      <c r="C68" s="18"/>
      <c r="D68" s="26">
        <v>0</v>
      </c>
    </row>
    <row r="69" spans="1:4" ht="15" hidden="1" thickBot="1" x14ac:dyDescent="0.35">
      <c r="A69" s="8">
        <v>3233900</v>
      </c>
      <c r="B69" s="42"/>
      <c r="C69" s="9" t="s">
        <v>237</v>
      </c>
      <c r="D69" s="24">
        <v>6000</v>
      </c>
    </row>
    <row r="70" spans="1:4" x14ac:dyDescent="0.3">
      <c r="A70" s="10"/>
      <c r="B70" s="43"/>
      <c r="C70" s="11"/>
      <c r="D70" s="25">
        <v>0</v>
      </c>
    </row>
    <row r="71" spans="1:4" x14ac:dyDescent="0.3">
      <c r="A71" s="4">
        <v>3234100</v>
      </c>
      <c r="B71" s="40"/>
      <c r="C71" s="5" t="s">
        <v>238</v>
      </c>
      <c r="D71" s="21">
        <v>30000</v>
      </c>
    </row>
    <row r="72" spans="1:4" x14ac:dyDescent="0.3">
      <c r="A72" s="4">
        <v>3234200</v>
      </c>
      <c r="B72" s="40"/>
      <c r="C72" s="5" t="s">
        <v>239</v>
      </c>
      <c r="D72" s="21">
        <v>15000</v>
      </c>
    </row>
    <row r="73" spans="1:4" x14ac:dyDescent="0.3">
      <c r="A73" s="4">
        <v>3234300</v>
      </c>
      <c r="B73" s="40"/>
      <c r="C73" s="5" t="s">
        <v>240</v>
      </c>
      <c r="D73" s="21">
        <v>12000</v>
      </c>
    </row>
    <row r="74" spans="1:4" x14ac:dyDescent="0.3">
      <c r="A74" s="4">
        <v>3234400</v>
      </c>
      <c r="B74" s="40"/>
      <c r="C74" s="5" t="s">
        <v>241</v>
      </c>
      <c r="D74" s="21">
        <v>4000</v>
      </c>
    </row>
    <row r="75" spans="1:4" x14ac:dyDescent="0.3">
      <c r="A75" s="4">
        <v>3234600</v>
      </c>
      <c r="B75" s="40"/>
      <c r="C75" s="5" t="s">
        <v>242</v>
      </c>
      <c r="D75" s="21">
        <v>0</v>
      </c>
    </row>
    <row r="76" spans="1:4" x14ac:dyDescent="0.3">
      <c r="A76" s="4">
        <v>3234500</v>
      </c>
      <c r="B76" s="40">
        <v>323950</v>
      </c>
      <c r="C76" s="5" t="s">
        <v>243</v>
      </c>
      <c r="D76" s="21">
        <v>50000</v>
      </c>
    </row>
    <row r="77" spans="1:4" x14ac:dyDescent="0.3">
      <c r="A77" s="4">
        <v>3234900</v>
      </c>
      <c r="B77" s="40"/>
      <c r="C77" s="5" t="s">
        <v>244</v>
      </c>
      <c r="D77" s="21">
        <v>50000</v>
      </c>
    </row>
    <row r="78" spans="1:4" ht="15" thickBot="1" x14ac:dyDescent="0.35">
      <c r="A78" s="6"/>
      <c r="B78" s="41"/>
      <c r="C78" s="7"/>
      <c r="D78" s="23">
        <v>0</v>
      </c>
    </row>
    <row r="79" spans="1:4" ht="15" thickBot="1" x14ac:dyDescent="0.35">
      <c r="A79" s="8">
        <v>3234</v>
      </c>
      <c r="B79" s="42"/>
      <c r="C79" s="9" t="s">
        <v>245</v>
      </c>
      <c r="D79" s="24">
        <v>161000</v>
      </c>
    </row>
    <row r="80" spans="1:4" x14ac:dyDescent="0.3">
      <c r="A80" s="10">
        <v>3236100</v>
      </c>
      <c r="B80" s="43"/>
      <c r="C80" s="11" t="s">
        <v>246</v>
      </c>
      <c r="D80" s="25">
        <v>14000</v>
      </c>
    </row>
    <row r="81" spans="1:4" x14ac:dyDescent="0.3">
      <c r="A81" s="4">
        <v>3236900</v>
      </c>
      <c r="B81" s="40"/>
      <c r="C81" s="5" t="s">
        <v>266</v>
      </c>
      <c r="D81" s="21">
        <v>3930000</v>
      </c>
    </row>
    <row r="82" spans="1:4" ht="15" thickBot="1" x14ac:dyDescent="0.35">
      <c r="A82" s="6"/>
      <c r="B82" s="41"/>
      <c r="C82" s="7"/>
      <c r="D82" s="23">
        <v>0</v>
      </c>
    </row>
    <row r="83" spans="1:4" ht="15" thickBot="1" x14ac:dyDescent="0.35">
      <c r="A83" s="8">
        <v>3236</v>
      </c>
      <c r="B83" s="42"/>
      <c r="C83" s="9" t="s">
        <v>247</v>
      </c>
      <c r="D83" s="24">
        <v>3944000</v>
      </c>
    </row>
    <row r="84" spans="1:4" ht="15" thickBot="1" x14ac:dyDescent="0.35">
      <c r="A84" s="28"/>
      <c r="B84" s="28"/>
      <c r="C84" s="28"/>
      <c r="D84" s="26">
        <v>0</v>
      </c>
    </row>
    <row r="85" spans="1:4" ht="15" thickBot="1" x14ac:dyDescent="0.35">
      <c r="A85" s="8">
        <v>3235200</v>
      </c>
      <c r="B85" s="42"/>
      <c r="C85" s="9" t="s">
        <v>280</v>
      </c>
      <c r="D85" s="24">
        <v>70000</v>
      </c>
    </row>
    <row r="86" spans="1:4" x14ac:dyDescent="0.3">
      <c r="A86" s="10"/>
      <c r="B86" s="43"/>
      <c r="C86" s="11"/>
      <c r="D86" s="25">
        <v>0</v>
      </c>
    </row>
    <row r="87" spans="1:4" x14ac:dyDescent="0.3">
      <c r="A87" s="4">
        <v>3237200</v>
      </c>
      <c r="B87" s="40"/>
      <c r="C87" s="5" t="s">
        <v>248</v>
      </c>
      <c r="D87" s="21">
        <v>2781000</v>
      </c>
    </row>
    <row r="88" spans="1:4" ht="15" thickBot="1" x14ac:dyDescent="0.35">
      <c r="A88" s="6">
        <v>3237900</v>
      </c>
      <c r="B88" s="41"/>
      <c r="C88" s="7" t="s">
        <v>249</v>
      </c>
      <c r="D88" s="23">
        <v>98000</v>
      </c>
    </row>
    <row r="89" spans="1:4" ht="15" thickBot="1" x14ac:dyDescent="0.35">
      <c r="A89" s="8">
        <v>3237</v>
      </c>
      <c r="B89" s="42"/>
      <c r="C89" s="9" t="s">
        <v>250</v>
      </c>
      <c r="D89" s="24">
        <v>2879000</v>
      </c>
    </row>
    <row r="90" spans="1:4" ht="15" thickBot="1" x14ac:dyDescent="0.35">
      <c r="A90" s="27"/>
      <c r="B90" s="45"/>
      <c r="C90" s="18"/>
      <c r="D90" s="26">
        <v>0</v>
      </c>
    </row>
    <row r="91" spans="1:4" ht="15" thickBot="1" x14ac:dyDescent="0.35">
      <c r="A91" s="8">
        <v>3238900</v>
      </c>
      <c r="B91" s="42"/>
      <c r="C91" s="9" t="s">
        <v>251</v>
      </c>
      <c r="D91" s="24">
        <v>110000</v>
      </c>
    </row>
    <row r="92" spans="1:4" hidden="1" x14ac:dyDescent="0.3">
      <c r="A92" s="10">
        <v>3239100</v>
      </c>
      <c r="B92" s="43"/>
      <c r="C92" s="11" t="s">
        <v>267</v>
      </c>
      <c r="D92" s="25">
        <v>5000</v>
      </c>
    </row>
    <row r="93" spans="1:4" hidden="1" x14ac:dyDescent="0.3">
      <c r="A93" s="4">
        <v>3239400</v>
      </c>
      <c r="B93" s="40"/>
      <c r="C93" s="5" t="s">
        <v>254</v>
      </c>
      <c r="D93" s="21">
        <v>39000</v>
      </c>
    </row>
    <row r="94" spans="1:4" hidden="1" x14ac:dyDescent="0.3">
      <c r="A94" s="4">
        <v>3239300</v>
      </c>
      <c r="B94" s="40"/>
      <c r="C94" s="5" t="s">
        <v>252</v>
      </c>
      <c r="D94" s="21">
        <v>0</v>
      </c>
    </row>
    <row r="95" spans="1:4" hidden="1" x14ac:dyDescent="0.3">
      <c r="A95" s="4">
        <v>3239900</v>
      </c>
      <c r="B95" s="40"/>
      <c r="C95" s="5" t="s">
        <v>253</v>
      </c>
      <c r="D95" s="21">
        <v>0</v>
      </c>
    </row>
    <row r="96" spans="1:4" ht="15" hidden="1" thickBot="1" x14ac:dyDescent="0.35">
      <c r="A96" s="6"/>
      <c r="B96" s="41"/>
      <c r="C96" s="7"/>
      <c r="D96" s="23">
        <v>0</v>
      </c>
    </row>
    <row r="97" spans="1:4" ht="15" hidden="1" thickBot="1" x14ac:dyDescent="0.35">
      <c r="A97" s="8">
        <v>3239</v>
      </c>
      <c r="B97" s="42"/>
      <c r="C97" s="9" t="s">
        <v>255</v>
      </c>
      <c r="D97" s="24">
        <v>44000</v>
      </c>
    </row>
    <row r="98" spans="1:4" ht="15" thickBot="1" x14ac:dyDescent="0.35">
      <c r="A98" s="27">
        <v>3291100</v>
      </c>
      <c r="B98" s="45"/>
      <c r="C98" s="18" t="s">
        <v>256</v>
      </c>
      <c r="D98" s="26">
        <v>130000</v>
      </c>
    </row>
    <row r="99" spans="1:4" ht="15" thickBot="1" x14ac:dyDescent="0.35">
      <c r="A99" s="8">
        <v>3291</v>
      </c>
      <c r="B99" s="42"/>
      <c r="C99" s="9" t="s">
        <v>257</v>
      </c>
      <c r="D99" s="24">
        <v>130000</v>
      </c>
    </row>
    <row r="100" spans="1:4" x14ac:dyDescent="0.3">
      <c r="A100" s="10">
        <v>3292100</v>
      </c>
      <c r="B100" s="43"/>
      <c r="C100" s="11" t="s">
        <v>269</v>
      </c>
      <c r="D100" s="25">
        <v>115000</v>
      </c>
    </row>
    <row r="101" spans="1:4" x14ac:dyDescent="0.3">
      <c r="A101" s="4">
        <v>3292300</v>
      </c>
      <c r="B101" s="40"/>
      <c r="C101" s="5" t="s">
        <v>276</v>
      </c>
      <c r="D101" s="21">
        <v>15000</v>
      </c>
    </row>
    <row r="102" spans="1:4" ht="15" thickBot="1" x14ac:dyDescent="0.35">
      <c r="A102" s="6"/>
      <c r="B102" s="41"/>
      <c r="C102" s="7" t="s">
        <v>306</v>
      </c>
      <c r="D102" s="23">
        <v>0</v>
      </c>
    </row>
    <row r="103" spans="1:4" ht="15" thickBot="1" x14ac:dyDescent="0.35">
      <c r="A103" s="8">
        <v>3292</v>
      </c>
      <c r="B103" s="42"/>
      <c r="C103" s="9" t="s">
        <v>284</v>
      </c>
      <c r="D103" s="24">
        <v>130000</v>
      </c>
    </row>
    <row r="104" spans="1:4" hidden="1" x14ac:dyDescent="0.3">
      <c r="A104" s="10"/>
      <c r="B104" s="43"/>
      <c r="C104" s="11"/>
      <c r="D104" s="25">
        <v>0</v>
      </c>
    </row>
    <row r="105" spans="1:4" hidden="1" x14ac:dyDescent="0.3">
      <c r="A105" s="4"/>
      <c r="B105" s="40"/>
      <c r="C105" s="5"/>
      <c r="D105" s="21">
        <v>0</v>
      </c>
    </row>
    <row r="106" spans="1:4" ht="15" hidden="1" thickBot="1" x14ac:dyDescent="0.35">
      <c r="A106" s="6"/>
      <c r="B106" s="41"/>
      <c r="C106" s="7"/>
      <c r="D106" s="23">
        <v>0</v>
      </c>
    </row>
    <row r="107" spans="1:4" ht="15" hidden="1" thickBot="1" x14ac:dyDescent="0.35">
      <c r="A107" s="8">
        <v>3299900</v>
      </c>
      <c r="B107" s="42"/>
      <c r="C107" s="9" t="s">
        <v>307</v>
      </c>
      <c r="D107" s="24">
        <v>5000</v>
      </c>
    </row>
    <row r="108" spans="1:4" ht="15" hidden="1" thickBot="1" x14ac:dyDescent="0.35">
      <c r="A108" s="27"/>
      <c r="B108" s="45"/>
      <c r="C108" s="18"/>
      <c r="D108" s="26">
        <v>0</v>
      </c>
    </row>
    <row r="109" spans="1:4" ht="15" hidden="1" thickBot="1" x14ac:dyDescent="0.35">
      <c r="A109" s="8">
        <v>3431200</v>
      </c>
      <c r="B109" s="42"/>
      <c r="C109" s="9" t="s">
        <v>258</v>
      </c>
      <c r="D109" s="24">
        <v>3000</v>
      </c>
    </row>
    <row r="110" spans="1:4" ht="15" hidden="1" thickBot="1" x14ac:dyDescent="0.35">
      <c r="A110" s="27"/>
      <c r="B110" s="45"/>
      <c r="C110" s="18"/>
      <c r="D110" s="26">
        <v>0</v>
      </c>
    </row>
    <row r="111" spans="1:4" ht="15" hidden="1" thickBot="1" x14ac:dyDescent="0.35">
      <c r="A111" s="8">
        <v>3434900</v>
      </c>
      <c r="B111" s="42"/>
      <c r="C111" s="9" t="s">
        <v>259</v>
      </c>
      <c r="D111" s="24">
        <v>68839</v>
      </c>
    </row>
    <row r="112" spans="1:4" ht="15" hidden="1" thickBot="1" x14ac:dyDescent="0.35">
      <c r="A112" s="27"/>
      <c r="B112" s="45"/>
      <c r="C112" s="18"/>
      <c r="D112" s="26">
        <v>0</v>
      </c>
    </row>
    <row r="113" spans="1:4" ht="15" hidden="1" thickBot="1" x14ac:dyDescent="0.35">
      <c r="A113" s="14">
        <v>4</v>
      </c>
      <c r="B113" s="14"/>
      <c r="C113" s="14" t="s">
        <v>299</v>
      </c>
      <c r="D113" s="24">
        <v>0</v>
      </c>
    </row>
    <row r="114" spans="1:4" ht="15" hidden="1" thickBot="1" x14ac:dyDescent="0.35">
      <c r="A114" s="27">
        <v>4123</v>
      </c>
      <c r="B114" s="45"/>
      <c r="C114" s="18" t="s">
        <v>296</v>
      </c>
      <c r="D114" s="26">
        <v>0</v>
      </c>
    </row>
    <row r="115" spans="1:4" ht="15" thickBot="1" x14ac:dyDescent="0.35">
      <c r="A115" s="8">
        <v>42</v>
      </c>
      <c r="B115" s="42"/>
      <c r="C115" s="9" t="s">
        <v>300</v>
      </c>
      <c r="D115" s="24">
        <v>472600</v>
      </c>
    </row>
    <row r="116" spans="1:4" x14ac:dyDescent="0.3">
      <c r="A116" s="29">
        <v>4221</v>
      </c>
      <c r="B116" s="46"/>
      <c r="C116" s="30" t="s">
        <v>285</v>
      </c>
      <c r="D116" s="25">
        <v>209500</v>
      </c>
    </row>
    <row r="117" spans="1:4" x14ac:dyDescent="0.3">
      <c r="A117" s="19">
        <v>422110</v>
      </c>
      <c r="B117" s="47"/>
      <c r="C117" s="20" t="s">
        <v>292</v>
      </c>
      <c r="D117" s="21">
        <v>51900</v>
      </c>
    </row>
    <row r="118" spans="1:4" x14ac:dyDescent="0.3">
      <c r="A118" s="19">
        <v>4222</v>
      </c>
      <c r="B118" s="47"/>
      <c r="C118" s="20" t="s">
        <v>286</v>
      </c>
      <c r="D118" s="21">
        <v>28000</v>
      </c>
    </row>
    <row r="119" spans="1:4" x14ac:dyDescent="0.3">
      <c r="A119" s="19">
        <v>4223</v>
      </c>
      <c r="B119" s="47"/>
      <c r="C119" s="20" t="s">
        <v>287</v>
      </c>
      <c r="D119" s="21">
        <v>32100</v>
      </c>
    </row>
    <row r="120" spans="1:4" x14ac:dyDescent="0.3">
      <c r="A120" s="19">
        <v>4224</v>
      </c>
      <c r="B120" s="47">
        <v>42241</v>
      </c>
      <c r="C120" s="20" t="s">
        <v>302</v>
      </c>
      <c r="D120" s="21"/>
    </row>
    <row r="121" spans="1:4" x14ac:dyDescent="0.3">
      <c r="A121" s="19"/>
      <c r="B121" s="47">
        <v>42242</v>
      </c>
      <c r="C121" s="20" t="s">
        <v>303</v>
      </c>
      <c r="D121" s="21">
        <v>88000</v>
      </c>
    </row>
    <row r="122" spans="1:4" x14ac:dyDescent="0.3">
      <c r="A122" s="19">
        <v>4262</v>
      </c>
      <c r="B122" s="47">
        <v>42621</v>
      </c>
      <c r="C122" s="20" t="s">
        <v>293</v>
      </c>
      <c r="D122" s="21">
        <v>0</v>
      </c>
    </row>
    <row r="123" spans="1:4" ht="15" thickBot="1" x14ac:dyDescent="0.35">
      <c r="A123" s="31">
        <v>4227</v>
      </c>
      <c r="B123" s="48"/>
      <c r="C123" s="32" t="s">
        <v>289</v>
      </c>
      <c r="D123" s="23">
        <v>63100</v>
      </c>
    </row>
    <row r="124" spans="1:4" ht="15" thickBot="1" x14ac:dyDescent="0.35">
      <c r="A124" s="33">
        <v>423</v>
      </c>
      <c r="B124" s="49"/>
      <c r="C124" s="34" t="s">
        <v>301</v>
      </c>
      <c r="D124" s="24">
        <v>130000</v>
      </c>
    </row>
    <row r="125" spans="1:4" ht="15" thickBot="1" x14ac:dyDescent="0.35">
      <c r="A125" s="35"/>
      <c r="B125" s="50"/>
      <c r="C125" s="36"/>
      <c r="D125" s="26">
        <v>0</v>
      </c>
    </row>
    <row r="126" spans="1:4" ht="15" thickBot="1" x14ac:dyDescent="0.35">
      <c r="A126" s="8">
        <v>45</v>
      </c>
      <c r="B126" s="42"/>
      <c r="C126" s="9" t="s">
        <v>290</v>
      </c>
      <c r="D126" s="24">
        <v>755500</v>
      </c>
    </row>
    <row r="127" spans="1:4" ht="15" thickBot="1" x14ac:dyDescent="0.35">
      <c r="A127" s="8">
        <v>451</v>
      </c>
      <c r="B127" s="42"/>
      <c r="C127" s="9" t="s">
        <v>291</v>
      </c>
      <c r="D127" s="24">
        <v>755500</v>
      </c>
    </row>
    <row r="128" spans="1:4" x14ac:dyDescent="0.3">
      <c r="A128" s="29"/>
      <c r="B128" s="46"/>
      <c r="C128" s="30" t="s">
        <v>294</v>
      </c>
      <c r="D128" s="25">
        <v>622600</v>
      </c>
    </row>
    <row r="129" spans="1:4" x14ac:dyDescent="0.3">
      <c r="A129" s="19"/>
      <c r="B129" s="47"/>
      <c r="C129" s="20" t="s">
        <v>295</v>
      </c>
      <c r="D129" s="21">
        <v>132900</v>
      </c>
    </row>
    <row r="130" spans="1:4" ht="15" thickBot="1" x14ac:dyDescent="0.35">
      <c r="A130" s="31"/>
      <c r="B130" s="48"/>
      <c r="C130" s="32"/>
      <c r="D130" s="23">
        <v>0</v>
      </c>
    </row>
    <row r="131" spans="1:4" ht="15" thickBot="1" x14ac:dyDescent="0.35">
      <c r="A131" s="8" t="s">
        <v>11</v>
      </c>
      <c r="B131" s="42"/>
      <c r="C131" s="9" t="s">
        <v>281</v>
      </c>
      <c r="D131" s="24">
        <v>1247000</v>
      </c>
    </row>
    <row r="132" spans="1:4" x14ac:dyDescent="0.3">
      <c r="A132" s="29"/>
      <c r="B132" s="46"/>
      <c r="C132" s="30"/>
      <c r="D132" s="25">
        <v>0</v>
      </c>
    </row>
    <row r="133" spans="1:4" ht="15" thickBot="1" x14ac:dyDescent="0.35">
      <c r="A133" s="4"/>
      <c r="B133" s="40"/>
      <c r="C133" s="5"/>
      <c r="D133" s="23">
        <v>0</v>
      </c>
    </row>
    <row r="134" spans="1:4" ht="15" thickBot="1" x14ac:dyDescent="0.35">
      <c r="A134" s="8"/>
      <c r="B134" s="42"/>
      <c r="C134" s="9" t="s">
        <v>260</v>
      </c>
      <c r="D134" s="24">
        <v>22872303.30013556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8"/>
  <sheetViews>
    <sheetView tabSelected="1" workbookViewId="0">
      <pane xSplit="2" topLeftCell="C1" activePane="topRight" state="frozen"/>
      <selection pane="topRight" activeCell="D21" sqref="D21"/>
    </sheetView>
  </sheetViews>
  <sheetFormatPr defaultRowHeight="11.4" x14ac:dyDescent="0.2"/>
  <cols>
    <col min="1" max="1" width="8.5546875" style="62" customWidth="1"/>
    <col min="2" max="2" width="43" style="61" customWidth="1"/>
    <col min="3" max="4" width="13.109375" style="61" customWidth="1"/>
    <col min="5" max="5" width="16.44140625" style="52" customWidth="1"/>
    <col min="6" max="6" width="12.109375" style="81" customWidth="1"/>
    <col min="7" max="8" width="10.44140625" style="82" customWidth="1"/>
    <col min="9" max="9" width="11.21875" style="82" customWidth="1"/>
    <col min="10" max="11" width="9.88671875" style="82" customWidth="1"/>
    <col min="12" max="12" width="11.6640625" style="82" customWidth="1"/>
    <col min="13" max="16384" width="8.88671875" style="61"/>
  </cols>
  <sheetData>
    <row r="1" spans="1:12" ht="12" x14ac:dyDescent="0.25">
      <c r="A1" s="55" t="s">
        <v>278</v>
      </c>
      <c r="F1" s="81" t="s">
        <v>326</v>
      </c>
    </row>
    <row r="2" spans="1:12" ht="12" x14ac:dyDescent="0.25">
      <c r="A2" s="55" t="s">
        <v>279</v>
      </c>
    </row>
    <row r="3" spans="1:12" ht="6" customHeight="1" x14ac:dyDescent="0.25">
      <c r="B3" s="63"/>
      <c r="C3" s="63"/>
      <c r="D3" s="63"/>
      <c r="F3" s="82"/>
    </row>
    <row r="4" spans="1:12" ht="13.8" x14ac:dyDescent="0.25">
      <c r="B4" s="218" t="s">
        <v>403</v>
      </c>
      <c r="C4" s="218"/>
      <c r="D4" s="218"/>
      <c r="E4" s="218"/>
      <c r="F4" s="218"/>
      <c r="G4" s="218"/>
      <c r="H4" s="218"/>
      <c r="I4" s="218"/>
      <c r="J4" s="218"/>
      <c r="K4" s="205"/>
    </row>
    <row r="5" spans="1:12" x14ac:dyDescent="0.2">
      <c r="B5" s="219" t="s">
        <v>412</v>
      </c>
      <c r="C5" s="219"/>
      <c r="D5" s="219"/>
      <c r="E5" s="219"/>
      <c r="F5" s="219"/>
      <c r="G5" s="219"/>
      <c r="H5" s="219"/>
      <c r="I5" s="219"/>
      <c r="J5" s="219"/>
      <c r="K5" s="206"/>
      <c r="L5" s="81"/>
    </row>
    <row r="6" spans="1:12" ht="7.2" customHeight="1" x14ac:dyDescent="0.25">
      <c r="A6" s="55"/>
    </row>
    <row r="7" spans="1:12" ht="18" customHeight="1" thickBot="1" x14ac:dyDescent="0.25">
      <c r="F7" s="220" t="s">
        <v>327</v>
      </c>
      <c r="G7" s="221"/>
      <c r="H7" s="221"/>
      <c r="I7" s="221"/>
      <c r="J7" s="221"/>
      <c r="K7" s="221"/>
      <c r="L7" s="222"/>
    </row>
    <row r="8" spans="1:12" s="64" customFormat="1" ht="58.2" customHeight="1" thickBot="1" x14ac:dyDescent="0.35">
      <c r="A8" s="76" t="s">
        <v>277</v>
      </c>
      <c r="B8" s="77" t="s">
        <v>261</v>
      </c>
      <c r="C8" s="193" t="s">
        <v>411</v>
      </c>
      <c r="D8" s="165" t="s">
        <v>322</v>
      </c>
      <c r="E8" s="194" t="s">
        <v>414</v>
      </c>
      <c r="F8" s="126" t="s">
        <v>282</v>
      </c>
      <c r="G8" s="83" t="s">
        <v>398</v>
      </c>
      <c r="H8" s="83" t="s">
        <v>318</v>
      </c>
      <c r="I8" s="83" t="s">
        <v>399</v>
      </c>
      <c r="J8" s="83" t="s">
        <v>317</v>
      </c>
      <c r="K8" s="83" t="s">
        <v>400</v>
      </c>
      <c r="L8" s="84" t="s">
        <v>405</v>
      </c>
    </row>
    <row r="9" spans="1:12" x14ac:dyDescent="0.2">
      <c r="A9" s="78"/>
      <c r="B9" s="118"/>
      <c r="C9" s="130"/>
      <c r="D9" s="166"/>
      <c r="E9" s="195"/>
      <c r="F9" s="127"/>
      <c r="G9" s="85"/>
      <c r="H9" s="85"/>
      <c r="I9" s="85"/>
      <c r="J9" s="85"/>
      <c r="K9" s="207"/>
      <c r="L9" s="86"/>
    </row>
    <row r="10" spans="1:12" s="56" customFormat="1" ht="14.4" customHeight="1" x14ac:dyDescent="0.25">
      <c r="A10" s="69" t="s">
        <v>363</v>
      </c>
      <c r="B10" s="119"/>
      <c r="C10" s="131"/>
      <c r="D10" s="167"/>
      <c r="E10" s="196"/>
      <c r="F10" s="100"/>
      <c r="G10" s="87"/>
      <c r="H10" s="87"/>
      <c r="I10" s="87"/>
      <c r="J10" s="87"/>
      <c r="K10" s="208"/>
      <c r="L10" s="88"/>
    </row>
    <row r="11" spans="1:12" s="56" customFormat="1" ht="14.4" customHeight="1" x14ac:dyDescent="0.25">
      <c r="A11" s="79">
        <v>6</v>
      </c>
      <c r="B11" s="120" t="s">
        <v>362</v>
      </c>
      <c r="C11" s="132">
        <v>35291699.210000001</v>
      </c>
      <c r="D11" s="168">
        <v>1509907.4799999986</v>
      </c>
      <c r="E11" s="53">
        <v>36801606.689999998</v>
      </c>
      <c r="F11" s="128">
        <v>32595953.219999999</v>
      </c>
      <c r="G11" s="89">
        <v>852570</v>
      </c>
      <c r="H11" s="89">
        <v>607354.64</v>
      </c>
      <c r="I11" s="89">
        <v>871740</v>
      </c>
      <c r="J11" s="89">
        <v>512450</v>
      </c>
      <c r="K11" s="89">
        <v>1361538.83</v>
      </c>
      <c r="L11" s="90">
        <v>0</v>
      </c>
    </row>
    <row r="12" spans="1:12" s="56" customFormat="1" ht="14.4" customHeight="1" x14ac:dyDescent="0.25">
      <c r="A12" s="79">
        <v>7</v>
      </c>
      <c r="B12" s="121" t="s">
        <v>364</v>
      </c>
      <c r="C12" s="132">
        <v>0</v>
      </c>
      <c r="D12" s="168">
        <v>0</v>
      </c>
      <c r="E12" s="53">
        <v>0</v>
      </c>
      <c r="F12" s="128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90">
        <v>0</v>
      </c>
    </row>
    <row r="13" spans="1:12" s="56" customFormat="1" ht="14.4" customHeight="1" x14ac:dyDescent="0.25">
      <c r="A13" s="79">
        <v>3</v>
      </c>
      <c r="B13" s="122" t="s">
        <v>365</v>
      </c>
      <c r="C13" s="132">
        <v>34311968.859999999</v>
      </c>
      <c r="D13" s="168">
        <v>1286907.4799999963</v>
      </c>
      <c r="E13" s="53">
        <v>35598876.339999996</v>
      </c>
      <c r="F13" s="128">
        <v>32595953.220000003</v>
      </c>
      <c r="G13" s="89">
        <v>0</v>
      </c>
      <c r="H13" s="89">
        <v>607354.64</v>
      </c>
      <c r="I13" s="89">
        <v>871740</v>
      </c>
      <c r="J13" s="89">
        <v>512450</v>
      </c>
      <c r="K13" s="89">
        <v>1011378.48</v>
      </c>
      <c r="L13" s="90">
        <v>0</v>
      </c>
    </row>
    <row r="14" spans="1:12" s="56" customFormat="1" ht="14.4" customHeight="1" x14ac:dyDescent="0.25">
      <c r="A14" s="79">
        <v>4</v>
      </c>
      <c r="B14" s="123" t="s">
        <v>366</v>
      </c>
      <c r="C14" s="132">
        <v>5787213</v>
      </c>
      <c r="D14" s="168">
        <v>223000</v>
      </c>
      <c r="E14" s="53">
        <v>6010213</v>
      </c>
      <c r="F14" s="128">
        <v>0</v>
      </c>
      <c r="G14" s="89">
        <v>852570</v>
      </c>
      <c r="H14" s="89">
        <v>0</v>
      </c>
      <c r="I14" s="89">
        <v>0</v>
      </c>
      <c r="J14" s="89">
        <v>0</v>
      </c>
      <c r="K14" s="89">
        <v>350160.35</v>
      </c>
      <c r="L14" s="90">
        <v>4807482.6500000004</v>
      </c>
    </row>
    <row r="15" spans="1:12" s="56" customFormat="1" ht="14.4" customHeight="1" x14ac:dyDescent="0.25">
      <c r="A15" s="54"/>
      <c r="B15" s="124" t="s">
        <v>367</v>
      </c>
      <c r="C15" s="132">
        <v>-4807482.6499999985</v>
      </c>
      <c r="D15" s="168">
        <v>0</v>
      </c>
      <c r="E15" s="53">
        <v>-4807482.6499999985</v>
      </c>
      <c r="F15" s="128">
        <v>-3.7252902984619141E-9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90">
        <v>-4807482.6500000004</v>
      </c>
    </row>
    <row r="16" spans="1:12" s="56" customFormat="1" ht="14.4" customHeight="1" x14ac:dyDescent="0.25">
      <c r="A16" s="69" t="s">
        <v>368</v>
      </c>
      <c r="B16" s="119"/>
      <c r="C16" s="131"/>
      <c r="D16" s="167"/>
      <c r="E16" s="196"/>
      <c r="F16" s="100"/>
      <c r="G16" s="87"/>
      <c r="H16" s="87"/>
      <c r="I16" s="87"/>
      <c r="J16" s="87"/>
      <c r="K16" s="87"/>
      <c r="L16" s="88"/>
    </row>
    <row r="17" spans="1:12" s="56" customFormat="1" ht="14.4" customHeight="1" x14ac:dyDescent="0.25">
      <c r="A17" s="79">
        <v>922</v>
      </c>
      <c r="B17" s="57" t="s">
        <v>404</v>
      </c>
      <c r="C17" s="132">
        <v>4807482.6500000004</v>
      </c>
      <c r="D17" s="168">
        <v>0</v>
      </c>
      <c r="E17" s="53">
        <v>4807482.6500000004</v>
      </c>
      <c r="F17" s="128"/>
      <c r="G17" s="89"/>
      <c r="H17" s="89"/>
      <c r="I17" s="89"/>
      <c r="J17" s="89"/>
      <c r="K17" s="89"/>
      <c r="L17" s="90">
        <v>4807482.6500000004</v>
      </c>
    </row>
    <row r="18" spans="1:12" s="56" customFormat="1" ht="14.4" customHeight="1" thickBot="1" x14ac:dyDescent="0.3">
      <c r="A18" s="80" t="s">
        <v>369</v>
      </c>
      <c r="B18" s="125"/>
      <c r="C18" s="133">
        <v>0</v>
      </c>
      <c r="D18" s="169">
        <v>0</v>
      </c>
      <c r="E18" s="197">
        <v>0</v>
      </c>
      <c r="F18" s="129">
        <v>-3.7252902984619141E-9</v>
      </c>
      <c r="G18" s="91">
        <v>0</v>
      </c>
      <c r="H18" s="91">
        <v>0</v>
      </c>
      <c r="I18" s="91">
        <v>0</v>
      </c>
      <c r="J18" s="91">
        <v>0</v>
      </c>
      <c r="K18" s="91">
        <v>0</v>
      </c>
      <c r="L18" s="92">
        <v>0</v>
      </c>
    </row>
    <row r="19" spans="1:12" s="66" customFormat="1" ht="26.4" customHeight="1" thickBot="1" x14ac:dyDescent="0.25">
      <c r="A19" s="65"/>
      <c r="C19" s="67"/>
      <c r="D19" s="170"/>
      <c r="E19" s="67"/>
      <c r="F19" s="93"/>
      <c r="G19" s="93"/>
      <c r="H19" s="93"/>
      <c r="I19" s="93"/>
      <c r="J19" s="93"/>
      <c r="K19" s="93"/>
      <c r="L19" s="93"/>
    </row>
    <row r="20" spans="1:12" s="181" customFormat="1" ht="19.8" customHeight="1" thickBot="1" x14ac:dyDescent="0.3">
      <c r="A20" s="75" t="s">
        <v>401</v>
      </c>
      <c r="B20" s="68"/>
      <c r="C20" s="186">
        <v>40099181.859999999</v>
      </c>
      <c r="D20" s="188">
        <v>1509907.4799999986</v>
      </c>
      <c r="E20" s="186">
        <v>41609089.339999996</v>
      </c>
      <c r="F20" s="190">
        <v>32595953.219999999</v>
      </c>
      <c r="G20" s="180">
        <v>852570</v>
      </c>
      <c r="H20" s="180">
        <v>607354.64</v>
      </c>
      <c r="I20" s="180">
        <v>871740</v>
      </c>
      <c r="J20" s="180">
        <v>512450</v>
      </c>
      <c r="K20" s="180">
        <v>1361538.83</v>
      </c>
      <c r="L20" s="185">
        <v>4807482.6500000004</v>
      </c>
    </row>
    <row r="21" spans="1:12" s="66" customFormat="1" ht="16.8" customHeight="1" thickBot="1" x14ac:dyDescent="0.3">
      <c r="A21" s="182">
        <v>922</v>
      </c>
      <c r="B21" s="57" t="s">
        <v>404</v>
      </c>
      <c r="C21" s="187">
        <v>4807482.6500000004</v>
      </c>
      <c r="D21" s="189">
        <v>0</v>
      </c>
      <c r="E21" s="192">
        <v>4807482.6500000004</v>
      </c>
      <c r="F21" s="191"/>
      <c r="G21" s="183"/>
      <c r="H21" s="183"/>
      <c r="I21" s="183"/>
      <c r="J21" s="183"/>
      <c r="K21" s="183"/>
      <c r="L21" s="184">
        <v>4807482.6500000004</v>
      </c>
    </row>
    <row r="22" spans="1:12" s="56" customFormat="1" ht="19.8" customHeight="1" thickBot="1" x14ac:dyDescent="0.3">
      <c r="A22" s="75" t="s">
        <v>408</v>
      </c>
      <c r="B22" s="68"/>
      <c r="C22" s="141">
        <v>35291699.210000001</v>
      </c>
      <c r="D22" s="171">
        <v>1509907.4799999986</v>
      </c>
      <c r="E22" s="186">
        <v>36801606.689999998</v>
      </c>
      <c r="F22" s="94">
        <v>32595953.219999999</v>
      </c>
      <c r="G22" s="95">
        <v>852570</v>
      </c>
      <c r="H22" s="95">
        <v>607354.64</v>
      </c>
      <c r="I22" s="95">
        <v>871740</v>
      </c>
      <c r="J22" s="95">
        <v>512450</v>
      </c>
      <c r="K22" s="95">
        <v>1361538.83</v>
      </c>
      <c r="L22" s="96">
        <v>0</v>
      </c>
    </row>
    <row r="23" spans="1:12" ht="9.6" customHeight="1" x14ac:dyDescent="0.2">
      <c r="A23" s="117"/>
      <c r="B23" s="134"/>
      <c r="C23" s="142"/>
      <c r="D23" s="172"/>
      <c r="E23" s="198"/>
      <c r="F23" s="97"/>
      <c r="G23" s="98"/>
      <c r="H23" s="98"/>
      <c r="I23" s="98"/>
      <c r="J23" s="98"/>
      <c r="K23" s="98"/>
      <c r="L23" s="99"/>
    </row>
    <row r="24" spans="1:12" s="56" customFormat="1" ht="13.2" customHeight="1" x14ac:dyDescent="0.25">
      <c r="A24" s="69">
        <v>6</v>
      </c>
      <c r="B24" s="119" t="s">
        <v>313</v>
      </c>
      <c r="C24" s="131">
        <v>35291699.210000001</v>
      </c>
      <c r="D24" s="167">
        <v>1509907.4799999986</v>
      </c>
      <c r="E24" s="196">
        <v>36801606.689999998</v>
      </c>
      <c r="F24" s="100">
        <v>32595953.219999999</v>
      </c>
      <c r="G24" s="87">
        <v>852570</v>
      </c>
      <c r="H24" s="87">
        <v>607354.64</v>
      </c>
      <c r="I24" s="87">
        <v>871740</v>
      </c>
      <c r="J24" s="87">
        <v>512450</v>
      </c>
      <c r="K24" s="87">
        <v>1361538.83</v>
      </c>
      <c r="L24" s="88">
        <v>0</v>
      </c>
    </row>
    <row r="25" spans="1:12" s="56" customFormat="1" ht="13.2" customHeight="1" x14ac:dyDescent="0.25">
      <c r="A25" s="71">
        <v>63</v>
      </c>
      <c r="B25" s="136" t="s">
        <v>410</v>
      </c>
      <c r="C25" s="144">
        <v>6263.94</v>
      </c>
      <c r="D25" s="173">
        <v>-3225.1099999999997</v>
      </c>
      <c r="E25" s="199">
        <v>3038.83</v>
      </c>
      <c r="F25" s="104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3038.83</v>
      </c>
      <c r="L25" s="105">
        <v>0</v>
      </c>
    </row>
    <row r="26" spans="1:12" ht="13.2" customHeight="1" x14ac:dyDescent="0.2">
      <c r="A26" s="58">
        <v>63414</v>
      </c>
      <c r="B26" s="137" t="s">
        <v>406</v>
      </c>
      <c r="C26" s="143">
        <v>6263.94</v>
      </c>
      <c r="D26" s="174">
        <v>-3225.1099999999997</v>
      </c>
      <c r="E26" s="59">
        <v>3038.83</v>
      </c>
      <c r="F26" s="101">
        <v>0</v>
      </c>
      <c r="G26" s="102">
        <v>0</v>
      </c>
      <c r="H26" s="102">
        <v>0</v>
      </c>
      <c r="I26" s="102">
        <v>0</v>
      </c>
      <c r="J26" s="102">
        <v>0</v>
      </c>
      <c r="K26" s="102">
        <v>3038.83</v>
      </c>
      <c r="L26" s="103">
        <v>0</v>
      </c>
    </row>
    <row r="27" spans="1:12" s="56" customFormat="1" ht="13.2" customHeight="1" x14ac:dyDescent="0.25">
      <c r="A27" s="71">
        <v>64</v>
      </c>
      <c r="B27" s="136" t="s">
        <v>370</v>
      </c>
      <c r="C27" s="144">
        <v>4500.8100000000004</v>
      </c>
      <c r="D27" s="173">
        <v>999.1899999999996</v>
      </c>
      <c r="E27" s="199">
        <v>5500</v>
      </c>
      <c r="F27" s="104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5500</v>
      </c>
      <c r="L27" s="105">
        <v>0</v>
      </c>
    </row>
    <row r="28" spans="1:12" ht="13.2" customHeight="1" x14ac:dyDescent="0.2">
      <c r="A28" s="58">
        <v>64132</v>
      </c>
      <c r="B28" s="137" t="s">
        <v>328</v>
      </c>
      <c r="C28" s="143">
        <v>4500.8100000000004</v>
      </c>
      <c r="D28" s="174">
        <v>999.1899999999996</v>
      </c>
      <c r="E28" s="59">
        <v>5500</v>
      </c>
      <c r="F28" s="101">
        <v>0</v>
      </c>
      <c r="G28" s="102">
        <v>0</v>
      </c>
      <c r="H28" s="102">
        <v>0</v>
      </c>
      <c r="I28" s="102">
        <v>0</v>
      </c>
      <c r="J28" s="102">
        <v>0</v>
      </c>
      <c r="K28" s="102">
        <v>5500</v>
      </c>
      <c r="L28" s="103">
        <v>0</v>
      </c>
    </row>
    <row r="29" spans="1:12" s="56" customFormat="1" ht="13.2" customHeight="1" x14ac:dyDescent="0.25">
      <c r="A29" s="71">
        <v>65</v>
      </c>
      <c r="B29" s="136" t="s">
        <v>371</v>
      </c>
      <c r="C29" s="144">
        <v>697354.64</v>
      </c>
      <c r="D29" s="173">
        <v>260000</v>
      </c>
      <c r="E29" s="199">
        <v>957354.64</v>
      </c>
      <c r="F29" s="104">
        <v>0</v>
      </c>
      <c r="G29" s="116">
        <v>0</v>
      </c>
      <c r="H29" s="116">
        <v>607354.64</v>
      </c>
      <c r="I29" s="116">
        <v>0</v>
      </c>
      <c r="J29" s="116">
        <v>0</v>
      </c>
      <c r="K29" s="116">
        <v>350000</v>
      </c>
      <c r="L29" s="105">
        <v>0</v>
      </c>
    </row>
    <row r="30" spans="1:12" s="56" customFormat="1" ht="13.2" customHeight="1" x14ac:dyDescent="0.25">
      <c r="A30" s="58">
        <v>65264</v>
      </c>
      <c r="B30" s="137" t="s">
        <v>402</v>
      </c>
      <c r="C30" s="143">
        <v>497354.64</v>
      </c>
      <c r="D30" s="174">
        <v>110000</v>
      </c>
      <c r="E30" s="59">
        <v>607354.64</v>
      </c>
      <c r="F30" s="101">
        <v>0</v>
      </c>
      <c r="G30" s="102">
        <v>0</v>
      </c>
      <c r="H30" s="102">
        <v>607354.64</v>
      </c>
      <c r="I30" s="102">
        <v>0</v>
      </c>
      <c r="J30" s="102">
        <v>0</v>
      </c>
      <c r="K30" s="102">
        <v>0</v>
      </c>
      <c r="L30" s="103">
        <v>0</v>
      </c>
    </row>
    <row r="31" spans="1:12" ht="13.2" customHeight="1" x14ac:dyDescent="0.2">
      <c r="A31" s="58">
        <v>65267</v>
      </c>
      <c r="B31" s="137" t="s">
        <v>329</v>
      </c>
      <c r="C31" s="143">
        <v>200000</v>
      </c>
      <c r="D31" s="174">
        <v>150000</v>
      </c>
      <c r="E31" s="59">
        <v>350000</v>
      </c>
      <c r="F31" s="101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350000</v>
      </c>
      <c r="L31" s="103">
        <v>0</v>
      </c>
    </row>
    <row r="32" spans="1:12" s="56" customFormat="1" ht="13.2" customHeight="1" x14ac:dyDescent="0.25">
      <c r="A32" s="71">
        <v>66</v>
      </c>
      <c r="B32" s="136" t="s">
        <v>372</v>
      </c>
      <c r="C32" s="144">
        <v>630000</v>
      </c>
      <c r="D32" s="173">
        <v>370000</v>
      </c>
      <c r="E32" s="199">
        <v>1000000</v>
      </c>
      <c r="F32" s="104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1000000</v>
      </c>
      <c r="L32" s="105">
        <v>0</v>
      </c>
    </row>
    <row r="33" spans="1:12" ht="13.2" customHeight="1" x14ac:dyDescent="0.2">
      <c r="A33" s="58">
        <v>66151</v>
      </c>
      <c r="B33" s="137" t="s">
        <v>330</v>
      </c>
      <c r="C33" s="143">
        <v>630000</v>
      </c>
      <c r="D33" s="174">
        <v>370000</v>
      </c>
      <c r="E33" s="59">
        <v>1000000</v>
      </c>
      <c r="F33" s="101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1000000</v>
      </c>
      <c r="L33" s="103">
        <v>0</v>
      </c>
    </row>
    <row r="34" spans="1:12" s="56" customFormat="1" ht="13.2" customHeight="1" x14ac:dyDescent="0.25">
      <c r="A34" s="71">
        <v>67</v>
      </c>
      <c r="B34" s="136" t="s">
        <v>373</v>
      </c>
      <c r="C34" s="144">
        <v>33950579.82</v>
      </c>
      <c r="D34" s="173">
        <v>882133.39999999851</v>
      </c>
      <c r="E34" s="199">
        <v>34832713.219999999</v>
      </c>
      <c r="F34" s="104">
        <v>32595953.219999999</v>
      </c>
      <c r="G34" s="116">
        <v>852570</v>
      </c>
      <c r="H34" s="116">
        <v>0</v>
      </c>
      <c r="I34" s="116">
        <v>871740</v>
      </c>
      <c r="J34" s="116">
        <v>512450</v>
      </c>
      <c r="K34" s="116">
        <v>0</v>
      </c>
      <c r="L34" s="105">
        <v>0</v>
      </c>
    </row>
    <row r="35" spans="1:12" ht="13.2" customHeight="1" x14ac:dyDescent="0.2">
      <c r="A35" s="58">
        <v>67111</v>
      </c>
      <c r="B35" s="137" t="s">
        <v>331</v>
      </c>
      <c r="C35" s="143">
        <v>1384190</v>
      </c>
      <c r="D35" s="174">
        <v>0</v>
      </c>
      <c r="E35" s="59">
        <v>1384190</v>
      </c>
      <c r="F35" s="101">
        <v>0</v>
      </c>
      <c r="G35" s="102">
        <v>0</v>
      </c>
      <c r="H35" s="102">
        <v>0</v>
      </c>
      <c r="I35" s="102">
        <v>871740</v>
      </c>
      <c r="J35" s="102">
        <v>512450</v>
      </c>
      <c r="K35" s="102">
        <v>0</v>
      </c>
      <c r="L35" s="103">
        <v>0</v>
      </c>
    </row>
    <row r="36" spans="1:12" ht="13.2" customHeight="1" x14ac:dyDescent="0.2">
      <c r="A36" s="58">
        <v>67121</v>
      </c>
      <c r="B36" s="137" t="s">
        <v>332</v>
      </c>
      <c r="C36" s="143">
        <v>852570</v>
      </c>
      <c r="D36" s="174">
        <v>0</v>
      </c>
      <c r="E36" s="59">
        <v>852570</v>
      </c>
      <c r="F36" s="101">
        <v>0</v>
      </c>
      <c r="G36" s="102">
        <v>852570</v>
      </c>
      <c r="H36" s="102">
        <v>0</v>
      </c>
      <c r="I36" s="102">
        <v>0</v>
      </c>
      <c r="J36" s="102">
        <v>0</v>
      </c>
      <c r="K36" s="102">
        <v>0</v>
      </c>
      <c r="L36" s="103">
        <v>0</v>
      </c>
    </row>
    <row r="37" spans="1:12" ht="13.2" customHeight="1" x14ac:dyDescent="0.2">
      <c r="A37" s="58">
        <v>67311</v>
      </c>
      <c r="B37" s="137" t="s">
        <v>333</v>
      </c>
      <c r="C37" s="143">
        <v>28113819.82</v>
      </c>
      <c r="D37" s="174">
        <v>382133.39999999851</v>
      </c>
      <c r="E37" s="59">
        <v>28495953.219999999</v>
      </c>
      <c r="F37" s="101">
        <v>28495953.219999999</v>
      </c>
      <c r="G37" s="102">
        <v>0</v>
      </c>
      <c r="H37" s="102">
        <v>0</v>
      </c>
      <c r="I37" s="102">
        <v>0</v>
      </c>
      <c r="J37" s="102">
        <v>0</v>
      </c>
      <c r="K37" s="102">
        <v>0</v>
      </c>
      <c r="L37" s="103">
        <v>0</v>
      </c>
    </row>
    <row r="38" spans="1:12" ht="13.2" customHeight="1" x14ac:dyDescent="0.2">
      <c r="A38" s="58">
        <v>67311</v>
      </c>
      <c r="B38" s="137" t="s">
        <v>334</v>
      </c>
      <c r="C38" s="143">
        <v>3600000</v>
      </c>
      <c r="D38" s="174">
        <v>500000</v>
      </c>
      <c r="E38" s="59">
        <v>4100000</v>
      </c>
      <c r="F38" s="101">
        <v>4100000</v>
      </c>
      <c r="G38" s="102">
        <v>0</v>
      </c>
      <c r="H38" s="102">
        <v>0</v>
      </c>
      <c r="I38" s="102">
        <v>0</v>
      </c>
      <c r="J38" s="102">
        <v>0</v>
      </c>
      <c r="K38" s="102">
        <v>0</v>
      </c>
      <c r="L38" s="103">
        <v>0</v>
      </c>
    </row>
    <row r="39" spans="1:12" s="56" customFormat="1" ht="13.2" customHeight="1" x14ac:dyDescent="0.25">
      <c r="A39" s="71">
        <v>68</v>
      </c>
      <c r="B39" s="136" t="s">
        <v>374</v>
      </c>
      <c r="C39" s="144">
        <v>3000</v>
      </c>
      <c r="D39" s="173">
        <v>0</v>
      </c>
      <c r="E39" s="199">
        <v>3000</v>
      </c>
      <c r="F39" s="104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3000</v>
      </c>
      <c r="L39" s="105">
        <v>0</v>
      </c>
    </row>
    <row r="40" spans="1:12" ht="13.2" customHeight="1" x14ac:dyDescent="0.2">
      <c r="A40" s="58">
        <v>68311</v>
      </c>
      <c r="B40" s="137" t="s">
        <v>335</v>
      </c>
      <c r="C40" s="143">
        <v>3000</v>
      </c>
      <c r="D40" s="174">
        <v>0</v>
      </c>
      <c r="E40" s="59">
        <v>3000</v>
      </c>
      <c r="F40" s="101">
        <v>0</v>
      </c>
      <c r="G40" s="102">
        <v>0</v>
      </c>
      <c r="H40" s="102">
        <v>0</v>
      </c>
      <c r="I40" s="102">
        <v>0</v>
      </c>
      <c r="J40" s="102">
        <v>0</v>
      </c>
      <c r="K40" s="102">
        <v>3000</v>
      </c>
      <c r="L40" s="103">
        <v>0</v>
      </c>
    </row>
    <row r="41" spans="1:12" ht="9.6" customHeight="1" x14ac:dyDescent="0.2">
      <c r="A41" s="58"/>
      <c r="B41" s="137"/>
      <c r="C41" s="143"/>
      <c r="D41" s="174"/>
      <c r="E41" s="59"/>
      <c r="F41" s="101"/>
      <c r="G41" s="102"/>
      <c r="H41" s="102"/>
      <c r="I41" s="102"/>
      <c r="J41" s="102"/>
      <c r="K41" s="102"/>
      <c r="L41" s="103"/>
    </row>
    <row r="42" spans="1:12" s="56" customFormat="1" ht="13.2" customHeight="1" x14ac:dyDescent="0.25">
      <c r="A42" s="69">
        <v>7</v>
      </c>
      <c r="B42" s="138" t="s">
        <v>375</v>
      </c>
      <c r="C42" s="131">
        <v>0</v>
      </c>
      <c r="D42" s="167">
        <v>0</v>
      </c>
      <c r="E42" s="196">
        <v>0</v>
      </c>
      <c r="F42" s="100">
        <v>0</v>
      </c>
      <c r="G42" s="87">
        <v>0</v>
      </c>
      <c r="H42" s="87">
        <v>0</v>
      </c>
      <c r="I42" s="87">
        <v>0</v>
      </c>
      <c r="J42" s="87">
        <v>0</v>
      </c>
      <c r="K42" s="87">
        <v>0</v>
      </c>
      <c r="L42" s="88">
        <v>0</v>
      </c>
    </row>
    <row r="43" spans="1:12" s="56" customFormat="1" ht="13.2" customHeight="1" x14ac:dyDescent="0.25">
      <c r="A43" s="71">
        <v>72</v>
      </c>
      <c r="B43" s="139" t="s">
        <v>376</v>
      </c>
      <c r="C43" s="144">
        <v>0</v>
      </c>
      <c r="D43" s="173">
        <v>0</v>
      </c>
      <c r="E43" s="199">
        <v>0</v>
      </c>
      <c r="F43" s="104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05">
        <v>0</v>
      </c>
    </row>
    <row r="44" spans="1:12" ht="13.2" customHeight="1" thickBot="1" x14ac:dyDescent="0.25">
      <c r="A44" s="74">
        <v>72319</v>
      </c>
      <c r="B44" s="140" t="s">
        <v>336</v>
      </c>
      <c r="C44" s="145">
        <v>0</v>
      </c>
      <c r="D44" s="175">
        <v>0</v>
      </c>
      <c r="E44" s="200">
        <v>0</v>
      </c>
      <c r="F44" s="106">
        <v>0</v>
      </c>
      <c r="G44" s="107">
        <v>0</v>
      </c>
      <c r="H44" s="107">
        <v>0</v>
      </c>
      <c r="I44" s="107">
        <v>0</v>
      </c>
      <c r="J44" s="107">
        <v>0</v>
      </c>
      <c r="K44" s="107">
        <v>0</v>
      </c>
      <c r="L44" s="108">
        <v>0</v>
      </c>
    </row>
    <row r="45" spans="1:12" x14ac:dyDescent="0.2">
      <c r="C45" s="52"/>
      <c r="D45" s="164"/>
    </row>
    <row r="46" spans="1:12" ht="12" thickBot="1" x14ac:dyDescent="0.25">
      <c r="C46" s="52"/>
      <c r="D46" s="164"/>
    </row>
    <row r="47" spans="1:12" s="56" customFormat="1" ht="19.8" customHeight="1" thickBot="1" x14ac:dyDescent="0.3">
      <c r="A47" s="75" t="s">
        <v>409</v>
      </c>
      <c r="B47" s="68"/>
      <c r="C47" s="141">
        <v>40099181.859999999</v>
      </c>
      <c r="D47" s="171">
        <v>1509907.4799999963</v>
      </c>
      <c r="E47" s="186">
        <v>41609089.339999996</v>
      </c>
      <c r="F47" s="94">
        <v>32595953.220000003</v>
      </c>
      <c r="G47" s="95">
        <v>852570</v>
      </c>
      <c r="H47" s="95">
        <v>607354.64</v>
      </c>
      <c r="I47" s="95">
        <v>871740</v>
      </c>
      <c r="J47" s="95">
        <v>512450</v>
      </c>
      <c r="K47" s="95">
        <v>1361538.83</v>
      </c>
      <c r="L47" s="96">
        <v>4807482.6500000004</v>
      </c>
    </row>
    <row r="48" spans="1:12" ht="13.2" customHeight="1" x14ac:dyDescent="0.2">
      <c r="A48" s="117"/>
      <c r="B48" s="134"/>
      <c r="C48" s="142"/>
      <c r="D48" s="172"/>
      <c r="E48" s="198"/>
      <c r="F48" s="97"/>
      <c r="G48" s="98"/>
      <c r="H48" s="98"/>
      <c r="I48" s="98"/>
      <c r="J48" s="98"/>
      <c r="K48" s="98"/>
      <c r="L48" s="99"/>
    </row>
    <row r="49" spans="1:12" s="56" customFormat="1" ht="13.2" customHeight="1" x14ac:dyDescent="0.25">
      <c r="A49" s="69">
        <v>3</v>
      </c>
      <c r="B49" s="119" t="s">
        <v>323</v>
      </c>
      <c r="C49" s="131">
        <v>34311968.859999999</v>
      </c>
      <c r="D49" s="167">
        <v>1286907.4799999963</v>
      </c>
      <c r="E49" s="196">
        <v>35598876.339999996</v>
      </c>
      <c r="F49" s="100">
        <v>32595953.220000003</v>
      </c>
      <c r="G49" s="87">
        <v>0</v>
      </c>
      <c r="H49" s="87">
        <v>607354.64</v>
      </c>
      <c r="I49" s="87">
        <v>871740</v>
      </c>
      <c r="J49" s="87">
        <v>512450</v>
      </c>
      <c r="K49" s="87">
        <v>1011378.48</v>
      </c>
      <c r="L49" s="88">
        <v>0</v>
      </c>
    </row>
    <row r="50" spans="1:12" ht="13.2" customHeight="1" x14ac:dyDescent="0.2">
      <c r="A50" s="58"/>
      <c r="B50" s="135"/>
      <c r="C50" s="143"/>
      <c r="D50" s="174"/>
      <c r="E50" s="59"/>
      <c r="F50" s="101"/>
      <c r="G50" s="102"/>
      <c r="H50" s="102"/>
      <c r="I50" s="102"/>
      <c r="J50" s="102"/>
      <c r="K50" s="102"/>
      <c r="L50" s="103"/>
    </row>
    <row r="51" spans="1:12" s="56" customFormat="1" ht="13.2" customHeight="1" x14ac:dyDescent="0.25">
      <c r="A51" s="71">
        <v>31</v>
      </c>
      <c r="B51" s="136" t="s">
        <v>377</v>
      </c>
      <c r="C51" s="144">
        <v>25820449.920000002</v>
      </c>
      <c r="D51" s="173">
        <v>811408.58999999613</v>
      </c>
      <c r="E51" s="199">
        <v>26631858.509999998</v>
      </c>
      <c r="F51" s="104">
        <v>24397714.220000003</v>
      </c>
      <c r="G51" s="116">
        <v>0</v>
      </c>
      <c r="H51" s="116">
        <v>607354.64</v>
      </c>
      <c r="I51" s="116">
        <v>576000</v>
      </c>
      <c r="J51" s="116">
        <v>512450</v>
      </c>
      <c r="K51" s="116">
        <v>538339.65</v>
      </c>
      <c r="L51" s="105">
        <v>0</v>
      </c>
    </row>
    <row r="52" spans="1:12" s="56" customFormat="1" ht="13.2" customHeight="1" x14ac:dyDescent="0.25">
      <c r="A52" s="112">
        <v>311</v>
      </c>
      <c r="B52" s="157" t="s">
        <v>337</v>
      </c>
      <c r="C52" s="154">
        <v>21387073.700000003</v>
      </c>
      <c r="D52" s="176">
        <v>721408.58999999613</v>
      </c>
      <c r="E52" s="201">
        <v>22108482.289999999</v>
      </c>
      <c r="F52" s="151">
        <v>20103052.620000001</v>
      </c>
      <c r="G52" s="109">
        <v>0</v>
      </c>
      <c r="H52" s="109">
        <v>533845.99</v>
      </c>
      <c r="I52" s="109">
        <v>576000</v>
      </c>
      <c r="J52" s="109">
        <v>437244.03</v>
      </c>
      <c r="K52" s="109">
        <v>458339.65</v>
      </c>
      <c r="L52" s="113">
        <v>0</v>
      </c>
    </row>
    <row r="53" spans="1:12" s="70" customFormat="1" ht="13.2" customHeight="1" x14ac:dyDescent="0.2">
      <c r="A53" s="73">
        <v>3111</v>
      </c>
      <c r="B53" s="147" t="s">
        <v>337</v>
      </c>
      <c r="C53" s="156">
        <v>21387073.700000003</v>
      </c>
      <c r="D53" s="177">
        <v>721408.58999999613</v>
      </c>
      <c r="E53" s="202">
        <v>22108482.289999999</v>
      </c>
      <c r="F53" s="153">
        <v>20103052.620000001</v>
      </c>
      <c r="G53" s="111">
        <v>0</v>
      </c>
      <c r="H53" s="111">
        <v>533845.99</v>
      </c>
      <c r="I53" s="111">
        <v>576000</v>
      </c>
      <c r="J53" s="111">
        <v>437244.03</v>
      </c>
      <c r="K53" s="111">
        <v>458339.65</v>
      </c>
      <c r="L53" s="115">
        <v>0</v>
      </c>
    </row>
    <row r="54" spans="1:12" s="56" customFormat="1" ht="13.2" customHeight="1" x14ac:dyDescent="0.25">
      <c r="A54" s="112">
        <v>312</v>
      </c>
      <c r="B54" s="146" t="s">
        <v>338</v>
      </c>
      <c r="C54" s="154">
        <v>865000</v>
      </c>
      <c r="D54" s="176">
        <v>90000</v>
      </c>
      <c r="E54" s="201">
        <v>955000</v>
      </c>
      <c r="F54" s="151">
        <v>875000</v>
      </c>
      <c r="G54" s="109">
        <v>0</v>
      </c>
      <c r="H54" s="109">
        <v>0</v>
      </c>
      <c r="I54" s="109">
        <v>0</v>
      </c>
      <c r="J54" s="109">
        <v>0</v>
      </c>
      <c r="K54" s="109">
        <v>80000</v>
      </c>
      <c r="L54" s="113">
        <v>0</v>
      </c>
    </row>
    <row r="55" spans="1:12" s="70" customFormat="1" ht="13.2" customHeight="1" x14ac:dyDescent="0.2">
      <c r="A55" s="73">
        <v>3121</v>
      </c>
      <c r="B55" s="147" t="s">
        <v>338</v>
      </c>
      <c r="C55" s="156">
        <v>865000</v>
      </c>
      <c r="D55" s="177">
        <v>90000</v>
      </c>
      <c r="E55" s="202">
        <v>955000</v>
      </c>
      <c r="F55" s="153">
        <v>875000</v>
      </c>
      <c r="G55" s="111">
        <v>0</v>
      </c>
      <c r="H55" s="111">
        <v>0</v>
      </c>
      <c r="I55" s="111">
        <v>0</v>
      </c>
      <c r="J55" s="111">
        <v>0</v>
      </c>
      <c r="K55" s="111">
        <v>80000</v>
      </c>
      <c r="L55" s="115">
        <v>0</v>
      </c>
    </row>
    <row r="56" spans="1:12" ht="13.2" customHeight="1" x14ac:dyDescent="0.25">
      <c r="A56" s="112">
        <v>313</v>
      </c>
      <c r="B56" s="146" t="s">
        <v>386</v>
      </c>
      <c r="C56" s="154">
        <v>3568376.22</v>
      </c>
      <c r="D56" s="176">
        <v>0</v>
      </c>
      <c r="E56" s="201">
        <v>3568376.22</v>
      </c>
      <c r="F56" s="151">
        <v>3419661.6</v>
      </c>
      <c r="G56" s="109">
        <v>0</v>
      </c>
      <c r="H56" s="109">
        <v>73508.649999999994</v>
      </c>
      <c r="I56" s="109">
        <v>0</v>
      </c>
      <c r="J56" s="109">
        <v>75205.97</v>
      </c>
      <c r="K56" s="109">
        <v>0</v>
      </c>
      <c r="L56" s="113">
        <v>0</v>
      </c>
    </row>
    <row r="57" spans="1:12" s="70" customFormat="1" ht="13.2" customHeight="1" x14ac:dyDescent="0.2">
      <c r="A57" s="73">
        <v>3132</v>
      </c>
      <c r="B57" s="147" t="s">
        <v>339</v>
      </c>
      <c r="C57" s="156">
        <v>3216146.5900000003</v>
      </c>
      <c r="D57" s="177">
        <v>0</v>
      </c>
      <c r="E57" s="202">
        <v>3216146.5900000003</v>
      </c>
      <c r="F57" s="153">
        <v>3082130.5100000002</v>
      </c>
      <c r="G57" s="111">
        <v>0</v>
      </c>
      <c r="H57" s="111">
        <v>66243.259999999995</v>
      </c>
      <c r="I57" s="111">
        <v>0</v>
      </c>
      <c r="J57" s="111">
        <v>67772.820000000007</v>
      </c>
      <c r="K57" s="111">
        <v>0</v>
      </c>
      <c r="L57" s="115">
        <v>0</v>
      </c>
    </row>
    <row r="58" spans="1:12" s="70" customFormat="1" ht="13.2" customHeight="1" x14ac:dyDescent="0.2">
      <c r="A58" s="73">
        <v>3133</v>
      </c>
      <c r="B58" s="147" t="s">
        <v>340</v>
      </c>
      <c r="C58" s="156">
        <v>352229.63</v>
      </c>
      <c r="D58" s="177">
        <v>0</v>
      </c>
      <c r="E58" s="202">
        <v>352229.63000000006</v>
      </c>
      <c r="F58" s="153">
        <v>337531.09</v>
      </c>
      <c r="G58" s="111">
        <v>0</v>
      </c>
      <c r="H58" s="111">
        <v>7265.39</v>
      </c>
      <c r="I58" s="111">
        <v>0</v>
      </c>
      <c r="J58" s="111">
        <v>7433.15</v>
      </c>
      <c r="K58" s="111">
        <v>0</v>
      </c>
      <c r="L58" s="115">
        <v>0</v>
      </c>
    </row>
    <row r="59" spans="1:12" ht="13.2" customHeight="1" x14ac:dyDescent="0.2">
      <c r="A59" s="72"/>
      <c r="B59" s="147"/>
      <c r="C59" s="155"/>
      <c r="D59" s="174"/>
      <c r="E59" s="203"/>
      <c r="F59" s="101"/>
      <c r="G59" s="102"/>
      <c r="H59" s="102"/>
      <c r="I59" s="102"/>
      <c r="J59" s="102"/>
      <c r="K59" s="102"/>
      <c r="L59" s="103"/>
    </row>
    <row r="60" spans="1:12" s="56" customFormat="1" ht="13.2" customHeight="1" x14ac:dyDescent="0.25">
      <c r="A60" s="71">
        <v>32</v>
      </c>
      <c r="B60" s="136" t="s">
        <v>378</v>
      </c>
      <c r="C60" s="144">
        <v>8456518.9400000013</v>
      </c>
      <c r="D60" s="173">
        <v>475498.89</v>
      </c>
      <c r="E60" s="199">
        <v>8932017.8300000001</v>
      </c>
      <c r="F60" s="104">
        <v>8163239</v>
      </c>
      <c r="G60" s="116">
        <v>0</v>
      </c>
      <c r="H60" s="116">
        <v>0</v>
      </c>
      <c r="I60" s="116">
        <v>295740</v>
      </c>
      <c r="J60" s="116">
        <v>0</v>
      </c>
      <c r="K60" s="116">
        <v>473038.83</v>
      </c>
      <c r="L60" s="105">
        <v>0</v>
      </c>
    </row>
    <row r="61" spans="1:12" s="56" customFormat="1" ht="13.2" customHeight="1" x14ac:dyDescent="0.25">
      <c r="A61" s="112">
        <v>321</v>
      </c>
      <c r="B61" s="157" t="s">
        <v>387</v>
      </c>
      <c r="C61" s="154">
        <v>835000</v>
      </c>
      <c r="D61" s="176">
        <v>57000</v>
      </c>
      <c r="E61" s="201">
        <v>892000</v>
      </c>
      <c r="F61" s="151">
        <v>892000</v>
      </c>
      <c r="G61" s="109">
        <v>0</v>
      </c>
      <c r="H61" s="109">
        <v>0</v>
      </c>
      <c r="I61" s="109">
        <v>0</v>
      </c>
      <c r="J61" s="109">
        <v>0</v>
      </c>
      <c r="K61" s="109">
        <v>0</v>
      </c>
      <c r="L61" s="113">
        <v>0</v>
      </c>
    </row>
    <row r="62" spans="1:12" s="70" customFormat="1" ht="13.2" customHeight="1" x14ac:dyDescent="0.2">
      <c r="A62" s="73">
        <v>3211</v>
      </c>
      <c r="B62" s="147" t="s">
        <v>341</v>
      </c>
      <c r="C62" s="156">
        <v>50000</v>
      </c>
      <c r="D62" s="177">
        <v>17000</v>
      </c>
      <c r="E62" s="202">
        <v>67000</v>
      </c>
      <c r="F62" s="153">
        <v>67000</v>
      </c>
      <c r="G62" s="111">
        <v>0</v>
      </c>
      <c r="H62" s="111">
        <v>0</v>
      </c>
      <c r="I62" s="111">
        <v>0</v>
      </c>
      <c r="J62" s="111">
        <v>0</v>
      </c>
      <c r="K62" s="111">
        <v>0</v>
      </c>
      <c r="L62" s="115">
        <v>0</v>
      </c>
    </row>
    <row r="63" spans="1:12" s="70" customFormat="1" ht="13.2" customHeight="1" x14ac:dyDescent="0.2">
      <c r="A63" s="73">
        <v>3212</v>
      </c>
      <c r="B63" s="147" t="s">
        <v>342</v>
      </c>
      <c r="C63" s="156">
        <v>700000</v>
      </c>
      <c r="D63" s="177">
        <v>20000</v>
      </c>
      <c r="E63" s="202">
        <v>720000</v>
      </c>
      <c r="F63" s="153">
        <v>720000</v>
      </c>
      <c r="G63" s="111">
        <v>0</v>
      </c>
      <c r="H63" s="111">
        <v>0</v>
      </c>
      <c r="I63" s="111">
        <v>0</v>
      </c>
      <c r="J63" s="111">
        <v>0</v>
      </c>
      <c r="K63" s="111">
        <v>0</v>
      </c>
      <c r="L63" s="115">
        <v>0</v>
      </c>
    </row>
    <row r="64" spans="1:12" s="70" customFormat="1" ht="13.2" customHeight="1" x14ac:dyDescent="0.2">
      <c r="A64" s="73">
        <v>3213</v>
      </c>
      <c r="B64" s="147" t="s">
        <v>310</v>
      </c>
      <c r="C64" s="156">
        <v>80000</v>
      </c>
      <c r="D64" s="177">
        <v>20000</v>
      </c>
      <c r="E64" s="202">
        <v>100000</v>
      </c>
      <c r="F64" s="153">
        <v>100000</v>
      </c>
      <c r="G64" s="111">
        <v>0</v>
      </c>
      <c r="H64" s="111">
        <v>0</v>
      </c>
      <c r="I64" s="111">
        <v>0</v>
      </c>
      <c r="J64" s="111">
        <v>0</v>
      </c>
      <c r="K64" s="111">
        <v>0</v>
      </c>
      <c r="L64" s="115">
        <v>0</v>
      </c>
    </row>
    <row r="65" spans="1:12" s="70" customFormat="1" ht="13.2" customHeight="1" x14ac:dyDescent="0.2">
      <c r="A65" s="73">
        <v>3214</v>
      </c>
      <c r="B65" s="147" t="s">
        <v>343</v>
      </c>
      <c r="C65" s="156">
        <v>5000</v>
      </c>
      <c r="D65" s="177">
        <v>0</v>
      </c>
      <c r="E65" s="202">
        <v>5000</v>
      </c>
      <c r="F65" s="153">
        <v>5000</v>
      </c>
      <c r="G65" s="111">
        <v>0</v>
      </c>
      <c r="H65" s="111">
        <v>0</v>
      </c>
      <c r="I65" s="111">
        <v>0</v>
      </c>
      <c r="J65" s="111">
        <v>0</v>
      </c>
      <c r="K65" s="111">
        <v>0</v>
      </c>
      <c r="L65" s="115">
        <v>0</v>
      </c>
    </row>
    <row r="66" spans="1:12" ht="13.2" customHeight="1" x14ac:dyDescent="0.25">
      <c r="A66" s="112">
        <v>322</v>
      </c>
      <c r="B66" s="146" t="s">
        <v>388</v>
      </c>
      <c r="C66" s="154">
        <v>2356822</v>
      </c>
      <c r="D66" s="176">
        <v>87014</v>
      </c>
      <c r="E66" s="201">
        <v>2443836</v>
      </c>
      <c r="F66" s="151">
        <v>2443836</v>
      </c>
      <c r="G66" s="109">
        <v>0</v>
      </c>
      <c r="H66" s="109">
        <v>0</v>
      </c>
      <c r="I66" s="109">
        <v>0</v>
      </c>
      <c r="J66" s="109">
        <v>0</v>
      </c>
      <c r="K66" s="109">
        <v>0</v>
      </c>
      <c r="L66" s="113">
        <v>0</v>
      </c>
    </row>
    <row r="67" spans="1:12" s="70" customFormat="1" ht="13.2" customHeight="1" x14ac:dyDescent="0.2">
      <c r="A67" s="73">
        <v>3221</v>
      </c>
      <c r="B67" s="147" t="s">
        <v>344</v>
      </c>
      <c r="C67" s="156">
        <v>179125</v>
      </c>
      <c r="D67" s="177">
        <v>20125</v>
      </c>
      <c r="E67" s="202">
        <v>199250</v>
      </c>
      <c r="F67" s="153">
        <v>199250</v>
      </c>
      <c r="G67" s="111">
        <v>0</v>
      </c>
      <c r="H67" s="111">
        <v>0</v>
      </c>
      <c r="I67" s="111">
        <v>0</v>
      </c>
      <c r="J67" s="111">
        <v>0</v>
      </c>
      <c r="K67" s="111">
        <v>0</v>
      </c>
      <c r="L67" s="115">
        <v>0</v>
      </c>
    </row>
    <row r="68" spans="1:12" s="70" customFormat="1" ht="13.2" customHeight="1" x14ac:dyDescent="0.2">
      <c r="A68" s="73">
        <v>3222</v>
      </c>
      <c r="B68" s="147" t="s">
        <v>220</v>
      </c>
      <c r="C68" s="156">
        <v>806822</v>
      </c>
      <c r="D68" s="177">
        <v>13178</v>
      </c>
      <c r="E68" s="202">
        <v>820000</v>
      </c>
      <c r="F68" s="153">
        <v>820000</v>
      </c>
      <c r="G68" s="111">
        <v>0</v>
      </c>
      <c r="H68" s="111">
        <v>0</v>
      </c>
      <c r="I68" s="111">
        <v>0</v>
      </c>
      <c r="J68" s="111">
        <v>0</v>
      </c>
      <c r="K68" s="111">
        <v>0</v>
      </c>
      <c r="L68" s="115">
        <v>0</v>
      </c>
    </row>
    <row r="69" spans="1:12" s="70" customFormat="1" ht="13.2" customHeight="1" x14ac:dyDescent="0.2">
      <c r="A69" s="73">
        <v>3223</v>
      </c>
      <c r="B69" s="147" t="s">
        <v>225</v>
      </c>
      <c r="C69" s="156">
        <v>1035625</v>
      </c>
      <c r="D69" s="177">
        <v>44375</v>
      </c>
      <c r="E69" s="202">
        <v>1080000</v>
      </c>
      <c r="F69" s="153">
        <v>1080000</v>
      </c>
      <c r="G69" s="111">
        <v>0</v>
      </c>
      <c r="H69" s="111">
        <v>0</v>
      </c>
      <c r="I69" s="111">
        <v>0</v>
      </c>
      <c r="J69" s="111">
        <v>0</v>
      </c>
      <c r="K69" s="111">
        <v>0</v>
      </c>
      <c r="L69" s="115">
        <v>0</v>
      </c>
    </row>
    <row r="70" spans="1:12" s="70" customFormat="1" ht="13.2" customHeight="1" x14ac:dyDescent="0.2">
      <c r="A70" s="73">
        <v>3224</v>
      </c>
      <c r="B70" s="147" t="s">
        <v>345</v>
      </c>
      <c r="C70" s="156">
        <v>75000</v>
      </c>
      <c r="D70" s="177">
        <v>2000</v>
      </c>
      <c r="E70" s="202">
        <v>77000</v>
      </c>
      <c r="F70" s="153">
        <v>77000</v>
      </c>
      <c r="G70" s="111">
        <v>0</v>
      </c>
      <c r="H70" s="111">
        <v>0</v>
      </c>
      <c r="I70" s="111">
        <v>0</v>
      </c>
      <c r="J70" s="111">
        <v>0</v>
      </c>
      <c r="K70" s="111">
        <v>0</v>
      </c>
      <c r="L70" s="115">
        <v>0</v>
      </c>
    </row>
    <row r="71" spans="1:12" s="70" customFormat="1" ht="13.2" customHeight="1" x14ac:dyDescent="0.2">
      <c r="A71" s="73">
        <v>3225</v>
      </c>
      <c r="B71" s="147" t="s">
        <v>346</v>
      </c>
      <c r="C71" s="156">
        <v>245250</v>
      </c>
      <c r="D71" s="177">
        <v>7336</v>
      </c>
      <c r="E71" s="202">
        <v>252586</v>
      </c>
      <c r="F71" s="153">
        <v>252586</v>
      </c>
      <c r="G71" s="111">
        <v>0</v>
      </c>
      <c r="H71" s="111">
        <v>0</v>
      </c>
      <c r="I71" s="111">
        <v>0</v>
      </c>
      <c r="J71" s="111">
        <v>0</v>
      </c>
      <c r="K71" s="111">
        <v>0</v>
      </c>
      <c r="L71" s="115">
        <v>0</v>
      </c>
    </row>
    <row r="72" spans="1:12" s="70" customFormat="1" ht="13.2" customHeight="1" x14ac:dyDescent="0.2">
      <c r="A72" s="73">
        <v>3227</v>
      </c>
      <c r="B72" s="147" t="s">
        <v>347</v>
      </c>
      <c r="C72" s="156">
        <v>15000</v>
      </c>
      <c r="D72" s="177">
        <v>0</v>
      </c>
      <c r="E72" s="202">
        <v>15000</v>
      </c>
      <c r="F72" s="153">
        <v>15000</v>
      </c>
      <c r="G72" s="111">
        <v>0</v>
      </c>
      <c r="H72" s="111">
        <v>0</v>
      </c>
      <c r="I72" s="111">
        <v>0</v>
      </c>
      <c r="J72" s="111">
        <v>0</v>
      </c>
      <c r="K72" s="111">
        <v>0</v>
      </c>
      <c r="L72" s="115">
        <v>0</v>
      </c>
    </row>
    <row r="73" spans="1:12" ht="13.2" customHeight="1" x14ac:dyDescent="0.25">
      <c r="A73" s="112">
        <v>323</v>
      </c>
      <c r="B73" s="146" t="s">
        <v>389</v>
      </c>
      <c r="C73" s="154">
        <v>4638933</v>
      </c>
      <c r="D73" s="176">
        <v>334710</v>
      </c>
      <c r="E73" s="201">
        <v>4973643</v>
      </c>
      <c r="F73" s="151">
        <v>4207903</v>
      </c>
      <c r="G73" s="109">
        <v>0</v>
      </c>
      <c r="H73" s="109">
        <v>0</v>
      </c>
      <c r="I73" s="109">
        <v>295740</v>
      </c>
      <c r="J73" s="109">
        <v>0</v>
      </c>
      <c r="K73" s="109">
        <v>470000</v>
      </c>
      <c r="L73" s="113">
        <v>0</v>
      </c>
    </row>
    <row r="74" spans="1:12" s="70" customFormat="1" ht="13.2" customHeight="1" x14ac:dyDescent="0.2">
      <c r="A74" s="73">
        <v>3231</v>
      </c>
      <c r="B74" s="147" t="s">
        <v>348</v>
      </c>
      <c r="C74" s="156">
        <v>586225</v>
      </c>
      <c r="D74" s="177">
        <v>34775</v>
      </c>
      <c r="E74" s="202">
        <v>621000</v>
      </c>
      <c r="F74" s="153">
        <v>621000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5">
        <v>0</v>
      </c>
    </row>
    <row r="75" spans="1:12" s="70" customFormat="1" ht="13.2" customHeight="1" x14ac:dyDescent="0.2">
      <c r="A75" s="73">
        <v>3232</v>
      </c>
      <c r="B75" s="147" t="s">
        <v>349</v>
      </c>
      <c r="C75" s="156">
        <v>929065</v>
      </c>
      <c r="D75" s="177">
        <v>200935</v>
      </c>
      <c r="E75" s="202">
        <v>1130000</v>
      </c>
      <c r="F75" s="153">
        <v>780000</v>
      </c>
      <c r="G75" s="111">
        <v>0</v>
      </c>
      <c r="H75" s="111">
        <v>0</v>
      </c>
      <c r="I75" s="111">
        <v>0</v>
      </c>
      <c r="J75" s="111">
        <v>0</v>
      </c>
      <c r="K75" s="111">
        <v>350000</v>
      </c>
      <c r="L75" s="115">
        <v>0</v>
      </c>
    </row>
    <row r="76" spans="1:12" s="70" customFormat="1" ht="13.2" customHeight="1" x14ac:dyDescent="0.2">
      <c r="A76" s="73">
        <v>3233</v>
      </c>
      <c r="B76" s="147" t="s">
        <v>350</v>
      </c>
      <c r="C76" s="156">
        <v>70000</v>
      </c>
      <c r="D76" s="177">
        <v>0</v>
      </c>
      <c r="E76" s="202">
        <v>70000</v>
      </c>
      <c r="F76" s="153">
        <v>70000</v>
      </c>
      <c r="G76" s="111">
        <v>0</v>
      </c>
      <c r="H76" s="111">
        <v>0</v>
      </c>
      <c r="I76" s="111">
        <v>0</v>
      </c>
      <c r="J76" s="111">
        <v>0</v>
      </c>
      <c r="K76" s="111">
        <v>0</v>
      </c>
      <c r="L76" s="115">
        <v>0</v>
      </c>
    </row>
    <row r="77" spans="1:12" s="70" customFormat="1" ht="13.2" customHeight="1" x14ac:dyDescent="0.2">
      <c r="A77" s="73">
        <v>3234</v>
      </c>
      <c r="B77" s="147" t="s">
        <v>351</v>
      </c>
      <c r="C77" s="156">
        <v>250540</v>
      </c>
      <c r="D77" s="177">
        <v>0</v>
      </c>
      <c r="E77" s="202">
        <v>250540</v>
      </c>
      <c r="F77" s="153">
        <v>250540</v>
      </c>
      <c r="G77" s="111">
        <v>0</v>
      </c>
      <c r="H77" s="111">
        <v>0</v>
      </c>
      <c r="I77" s="111">
        <v>0</v>
      </c>
      <c r="J77" s="111">
        <v>0</v>
      </c>
      <c r="K77" s="111">
        <v>0</v>
      </c>
      <c r="L77" s="115">
        <v>0</v>
      </c>
    </row>
    <row r="78" spans="1:12" s="70" customFormat="1" ht="13.2" customHeight="1" x14ac:dyDescent="0.2">
      <c r="A78" s="73">
        <v>3235</v>
      </c>
      <c r="B78" s="147" t="s">
        <v>352</v>
      </c>
      <c r="C78" s="156">
        <v>151250</v>
      </c>
      <c r="D78" s="177">
        <v>0</v>
      </c>
      <c r="E78" s="202">
        <v>151250</v>
      </c>
      <c r="F78" s="153">
        <v>151250</v>
      </c>
      <c r="G78" s="111">
        <v>0</v>
      </c>
      <c r="H78" s="111">
        <v>0</v>
      </c>
      <c r="I78" s="111">
        <v>0</v>
      </c>
      <c r="J78" s="111">
        <v>0</v>
      </c>
      <c r="K78" s="111">
        <v>0</v>
      </c>
      <c r="L78" s="115">
        <v>0</v>
      </c>
    </row>
    <row r="79" spans="1:12" s="70" customFormat="1" ht="13.2" customHeight="1" x14ac:dyDescent="0.2">
      <c r="A79" s="73">
        <v>3236</v>
      </c>
      <c r="B79" s="150" t="s">
        <v>353</v>
      </c>
      <c r="C79" s="156">
        <v>745995</v>
      </c>
      <c r="D79" s="177">
        <v>49000</v>
      </c>
      <c r="E79" s="202">
        <v>794995</v>
      </c>
      <c r="F79" s="153">
        <v>674995</v>
      </c>
      <c r="G79" s="111">
        <v>0</v>
      </c>
      <c r="H79" s="111">
        <v>0</v>
      </c>
      <c r="I79" s="111">
        <v>0</v>
      </c>
      <c r="J79" s="111">
        <v>0</v>
      </c>
      <c r="K79" s="111">
        <v>120000</v>
      </c>
      <c r="L79" s="115">
        <v>0</v>
      </c>
    </row>
    <row r="80" spans="1:12" s="70" customFormat="1" ht="13.2" customHeight="1" x14ac:dyDescent="0.2">
      <c r="A80" s="73">
        <v>3237</v>
      </c>
      <c r="B80" s="147" t="s">
        <v>354</v>
      </c>
      <c r="C80" s="156">
        <v>1250000</v>
      </c>
      <c r="D80" s="177">
        <v>50000</v>
      </c>
      <c r="E80" s="202">
        <v>1300000</v>
      </c>
      <c r="F80" s="153">
        <v>1004260</v>
      </c>
      <c r="G80" s="111">
        <v>0</v>
      </c>
      <c r="H80" s="111">
        <v>0</v>
      </c>
      <c r="I80" s="111">
        <v>295740</v>
      </c>
      <c r="J80" s="111">
        <v>0</v>
      </c>
      <c r="K80" s="111">
        <v>0</v>
      </c>
      <c r="L80" s="115">
        <v>0</v>
      </c>
    </row>
    <row r="81" spans="1:12" s="70" customFormat="1" ht="13.2" customHeight="1" x14ac:dyDescent="0.2">
      <c r="A81" s="73">
        <v>3238</v>
      </c>
      <c r="B81" s="147" t="s">
        <v>311</v>
      </c>
      <c r="C81" s="156">
        <v>216150</v>
      </c>
      <c r="D81" s="177">
        <v>0</v>
      </c>
      <c r="E81" s="202">
        <v>216150</v>
      </c>
      <c r="F81" s="153">
        <v>216150</v>
      </c>
      <c r="G81" s="111">
        <v>0</v>
      </c>
      <c r="H81" s="111">
        <v>0</v>
      </c>
      <c r="I81" s="111">
        <v>0</v>
      </c>
      <c r="J81" s="111">
        <v>0</v>
      </c>
      <c r="K81" s="111">
        <v>0</v>
      </c>
      <c r="L81" s="115">
        <v>0</v>
      </c>
    </row>
    <row r="82" spans="1:12" s="70" customFormat="1" ht="13.2" customHeight="1" x14ac:dyDescent="0.2">
      <c r="A82" s="73">
        <v>3239</v>
      </c>
      <c r="B82" s="147" t="s">
        <v>355</v>
      </c>
      <c r="C82" s="156">
        <v>439708</v>
      </c>
      <c r="D82" s="177">
        <v>0</v>
      </c>
      <c r="E82" s="202">
        <v>439708</v>
      </c>
      <c r="F82" s="153">
        <v>439708</v>
      </c>
      <c r="G82" s="111">
        <v>0</v>
      </c>
      <c r="H82" s="111">
        <v>0</v>
      </c>
      <c r="I82" s="111">
        <v>0</v>
      </c>
      <c r="J82" s="111">
        <v>0</v>
      </c>
      <c r="K82" s="111">
        <v>0</v>
      </c>
      <c r="L82" s="115">
        <v>0</v>
      </c>
    </row>
    <row r="83" spans="1:12" ht="13.2" customHeight="1" x14ac:dyDescent="0.25">
      <c r="A83" s="112">
        <v>324</v>
      </c>
      <c r="B83" s="146" t="s">
        <v>390</v>
      </c>
      <c r="C83" s="154">
        <v>6263.94</v>
      </c>
      <c r="D83" s="176">
        <v>-3225.1099999999997</v>
      </c>
      <c r="E83" s="201">
        <v>3038.83</v>
      </c>
      <c r="F83" s="151">
        <v>0</v>
      </c>
      <c r="G83" s="109">
        <v>0</v>
      </c>
      <c r="H83" s="109">
        <v>0</v>
      </c>
      <c r="I83" s="109">
        <v>0</v>
      </c>
      <c r="J83" s="109">
        <v>0</v>
      </c>
      <c r="K83" s="109">
        <v>3038.83</v>
      </c>
      <c r="L83" s="113">
        <v>0</v>
      </c>
    </row>
    <row r="84" spans="1:12" s="70" customFormat="1" ht="13.2" customHeight="1" x14ac:dyDescent="0.2">
      <c r="A84" s="73">
        <v>3241</v>
      </c>
      <c r="B84" s="147" t="s">
        <v>356</v>
      </c>
      <c r="C84" s="156">
        <v>6263.94</v>
      </c>
      <c r="D84" s="177">
        <v>-3225.1099999999997</v>
      </c>
      <c r="E84" s="202">
        <v>3038.83</v>
      </c>
      <c r="F84" s="153">
        <v>0</v>
      </c>
      <c r="G84" s="111">
        <v>0</v>
      </c>
      <c r="H84" s="111">
        <v>0</v>
      </c>
      <c r="I84" s="111">
        <v>0</v>
      </c>
      <c r="J84" s="111">
        <v>0</v>
      </c>
      <c r="K84" s="111">
        <v>3038.83</v>
      </c>
      <c r="L84" s="115">
        <v>0</v>
      </c>
    </row>
    <row r="85" spans="1:12" ht="13.2" customHeight="1" x14ac:dyDescent="0.25">
      <c r="A85" s="112">
        <v>329</v>
      </c>
      <c r="B85" s="149" t="s">
        <v>316</v>
      </c>
      <c r="C85" s="154">
        <v>619500</v>
      </c>
      <c r="D85" s="176">
        <v>0</v>
      </c>
      <c r="E85" s="201">
        <v>619500</v>
      </c>
      <c r="F85" s="151">
        <v>619500</v>
      </c>
      <c r="G85" s="109">
        <v>0</v>
      </c>
      <c r="H85" s="109">
        <v>0</v>
      </c>
      <c r="I85" s="109">
        <v>0</v>
      </c>
      <c r="J85" s="109">
        <v>0</v>
      </c>
      <c r="K85" s="109">
        <v>0</v>
      </c>
      <c r="L85" s="113">
        <v>0</v>
      </c>
    </row>
    <row r="86" spans="1:12" s="70" customFormat="1" ht="13.2" customHeight="1" x14ac:dyDescent="0.2">
      <c r="A86" s="73">
        <v>3291</v>
      </c>
      <c r="B86" s="150" t="s">
        <v>321</v>
      </c>
      <c r="C86" s="156">
        <v>90000</v>
      </c>
      <c r="D86" s="177">
        <v>0</v>
      </c>
      <c r="E86" s="202">
        <v>90000</v>
      </c>
      <c r="F86" s="153">
        <v>90000</v>
      </c>
      <c r="G86" s="111">
        <v>0</v>
      </c>
      <c r="H86" s="111">
        <v>0</v>
      </c>
      <c r="I86" s="111">
        <v>0</v>
      </c>
      <c r="J86" s="111">
        <v>0</v>
      </c>
      <c r="K86" s="111">
        <v>0</v>
      </c>
      <c r="L86" s="115">
        <v>0</v>
      </c>
    </row>
    <row r="87" spans="1:12" s="70" customFormat="1" ht="13.2" customHeight="1" x14ac:dyDescent="0.2">
      <c r="A87" s="73">
        <v>3292</v>
      </c>
      <c r="B87" s="147" t="s">
        <v>357</v>
      </c>
      <c r="C87" s="156">
        <v>420000</v>
      </c>
      <c r="D87" s="177">
        <v>0</v>
      </c>
      <c r="E87" s="202">
        <v>420000</v>
      </c>
      <c r="F87" s="153">
        <v>420000</v>
      </c>
      <c r="G87" s="111">
        <v>0</v>
      </c>
      <c r="H87" s="111">
        <v>0</v>
      </c>
      <c r="I87" s="111">
        <v>0</v>
      </c>
      <c r="J87" s="111">
        <v>0</v>
      </c>
      <c r="K87" s="111">
        <v>0</v>
      </c>
      <c r="L87" s="115">
        <v>0</v>
      </c>
    </row>
    <row r="88" spans="1:12" s="70" customFormat="1" ht="13.2" customHeight="1" x14ac:dyDescent="0.2">
      <c r="A88" s="73">
        <v>3293</v>
      </c>
      <c r="B88" s="150" t="s">
        <v>309</v>
      </c>
      <c r="C88" s="156">
        <v>20000</v>
      </c>
      <c r="D88" s="177">
        <v>0</v>
      </c>
      <c r="E88" s="202">
        <v>20000</v>
      </c>
      <c r="F88" s="153">
        <v>20000</v>
      </c>
      <c r="G88" s="111">
        <v>0</v>
      </c>
      <c r="H88" s="111">
        <v>0</v>
      </c>
      <c r="I88" s="111">
        <v>0</v>
      </c>
      <c r="J88" s="111">
        <v>0</v>
      </c>
      <c r="K88" s="111">
        <v>0</v>
      </c>
      <c r="L88" s="115">
        <v>0</v>
      </c>
    </row>
    <row r="89" spans="1:12" s="70" customFormat="1" ht="13.2" customHeight="1" x14ac:dyDescent="0.2">
      <c r="A89" s="73">
        <v>3294</v>
      </c>
      <c r="B89" s="150" t="s">
        <v>358</v>
      </c>
      <c r="C89" s="156">
        <v>4500</v>
      </c>
      <c r="D89" s="177">
        <v>0</v>
      </c>
      <c r="E89" s="202">
        <v>4500</v>
      </c>
      <c r="F89" s="153">
        <v>4500</v>
      </c>
      <c r="G89" s="111">
        <v>0</v>
      </c>
      <c r="H89" s="111">
        <v>0</v>
      </c>
      <c r="I89" s="111">
        <v>0</v>
      </c>
      <c r="J89" s="111">
        <v>0</v>
      </c>
      <c r="K89" s="111">
        <v>0</v>
      </c>
      <c r="L89" s="115">
        <v>0</v>
      </c>
    </row>
    <row r="90" spans="1:12" s="70" customFormat="1" ht="13.2" customHeight="1" x14ac:dyDescent="0.2">
      <c r="A90" s="73">
        <v>3295</v>
      </c>
      <c r="B90" s="147" t="s">
        <v>315</v>
      </c>
      <c r="C90" s="156">
        <v>85000</v>
      </c>
      <c r="D90" s="177">
        <v>0</v>
      </c>
      <c r="E90" s="202">
        <v>85000</v>
      </c>
      <c r="F90" s="153">
        <v>85000</v>
      </c>
      <c r="G90" s="111">
        <v>0</v>
      </c>
      <c r="H90" s="111">
        <v>0</v>
      </c>
      <c r="I90" s="111">
        <v>0</v>
      </c>
      <c r="J90" s="111">
        <v>0</v>
      </c>
      <c r="K90" s="111">
        <v>0</v>
      </c>
      <c r="L90" s="115">
        <v>0</v>
      </c>
    </row>
    <row r="91" spans="1:12" s="70" customFormat="1" ht="13.2" customHeight="1" x14ac:dyDescent="0.2">
      <c r="A91" s="73">
        <v>3299</v>
      </c>
      <c r="B91" s="150" t="s">
        <v>316</v>
      </c>
      <c r="C91" s="156">
        <v>0</v>
      </c>
      <c r="D91" s="177">
        <v>0</v>
      </c>
      <c r="E91" s="202">
        <v>0</v>
      </c>
      <c r="F91" s="153">
        <v>0</v>
      </c>
      <c r="G91" s="111">
        <v>0</v>
      </c>
      <c r="H91" s="111">
        <v>0</v>
      </c>
      <c r="I91" s="111">
        <v>0</v>
      </c>
      <c r="J91" s="111">
        <v>0</v>
      </c>
      <c r="K91" s="111">
        <v>0</v>
      </c>
      <c r="L91" s="115">
        <v>0</v>
      </c>
    </row>
    <row r="92" spans="1:12" ht="13.2" customHeight="1" x14ac:dyDescent="0.2">
      <c r="A92" s="72"/>
      <c r="B92" s="147"/>
      <c r="C92" s="156"/>
      <c r="D92" s="177"/>
      <c r="E92" s="202"/>
      <c r="F92" s="153"/>
      <c r="G92" s="111"/>
      <c r="H92" s="111"/>
      <c r="I92" s="111"/>
      <c r="J92" s="111"/>
      <c r="K92" s="111"/>
      <c r="L92" s="115"/>
    </row>
    <row r="93" spans="1:12" s="56" customFormat="1" ht="13.2" customHeight="1" x14ac:dyDescent="0.25">
      <c r="A93" s="71">
        <v>34</v>
      </c>
      <c r="B93" s="136" t="s">
        <v>380</v>
      </c>
      <c r="C93" s="144">
        <v>25000</v>
      </c>
      <c r="D93" s="173">
        <v>0</v>
      </c>
      <c r="E93" s="199">
        <v>25000</v>
      </c>
      <c r="F93" s="104">
        <v>25000</v>
      </c>
      <c r="G93" s="116">
        <v>0</v>
      </c>
      <c r="H93" s="116">
        <v>0</v>
      </c>
      <c r="I93" s="116">
        <v>0</v>
      </c>
      <c r="J93" s="116">
        <v>0</v>
      </c>
      <c r="K93" s="116">
        <v>0</v>
      </c>
      <c r="L93" s="105">
        <v>0</v>
      </c>
    </row>
    <row r="94" spans="1:12" s="56" customFormat="1" ht="13.2" customHeight="1" x14ac:dyDescent="0.25">
      <c r="A94" s="112">
        <v>343</v>
      </c>
      <c r="B94" s="157" t="s">
        <v>391</v>
      </c>
      <c r="C94" s="154">
        <v>25000</v>
      </c>
      <c r="D94" s="176">
        <v>0</v>
      </c>
      <c r="E94" s="201">
        <v>25000</v>
      </c>
      <c r="F94" s="151">
        <v>25000</v>
      </c>
      <c r="G94" s="109">
        <v>0</v>
      </c>
      <c r="H94" s="109">
        <v>0</v>
      </c>
      <c r="I94" s="109">
        <v>0</v>
      </c>
      <c r="J94" s="109">
        <v>0</v>
      </c>
      <c r="K94" s="109">
        <v>0</v>
      </c>
      <c r="L94" s="113">
        <v>0</v>
      </c>
    </row>
    <row r="95" spans="1:12" s="70" customFormat="1" ht="13.2" customHeight="1" x14ac:dyDescent="0.2">
      <c r="A95" s="73">
        <v>3431</v>
      </c>
      <c r="B95" s="150" t="s">
        <v>312</v>
      </c>
      <c r="C95" s="156">
        <v>20000</v>
      </c>
      <c r="D95" s="177">
        <v>0</v>
      </c>
      <c r="E95" s="202">
        <v>20000</v>
      </c>
      <c r="F95" s="153">
        <v>20000</v>
      </c>
      <c r="G95" s="111">
        <v>0</v>
      </c>
      <c r="H95" s="111">
        <v>0</v>
      </c>
      <c r="I95" s="111">
        <v>0</v>
      </c>
      <c r="J95" s="111">
        <v>0</v>
      </c>
      <c r="K95" s="111">
        <v>0</v>
      </c>
      <c r="L95" s="115">
        <v>0</v>
      </c>
    </row>
    <row r="96" spans="1:12" s="70" customFormat="1" ht="13.2" customHeight="1" x14ac:dyDescent="0.2">
      <c r="A96" s="73">
        <v>3433</v>
      </c>
      <c r="B96" s="147" t="s">
        <v>359</v>
      </c>
      <c r="C96" s="156">
        <v>0</v>
      </c>
      <c r="D96" s="177">
        <v>0</v>
      </c>
      <c r="E96" s="202">
        <v>0</v>
      </c>
      <c r="F96" s="153">
        <v>0</v>
      </c>
      <c r="G96" s="111">
        <v>0</v>
      </c>
      <c r="H96" s="111">
        <v>0</v>
      </c>
      <c r="I96" s="111">
        <v>0</v>
      </c>
      <c r="J96" s="111">
        <v>0</v>
      </c>
      <c r="K96" s="111">
        <v>0</v>
      </c>
      <c r="L96" s="115">
        <v>0</v>
      </c>
    </row>
    <row r="97" spans="1:12" s="70" customFormat="1" ht="13.2" customHeight="1" x14ac:dyDescent="0.2">
      <c r="A97" s="73">
        <v>3434</v>
      </c>
      <c r="B97" s="147" t="s">
        <v>360</v>
      </c>
      <c r="C97" s="156">
        <v>5000</v>
      </c>
      <c r="D97" s="177">
        <v>0</v>
      </c>
      <c r="E97" s="202">
        <v>5000</v>
      </c>
      <c r="F97" s="153">
        <v>5000</v>
      </c>
      <c r="G97" s="111">
        <v>0</v>
      </c>
      <c r="H97" s="111">
        <v>0</v>
      </c>
      <c r="I97" s="111">
        <v>0</v>
      </c>
      <c r="J97" s="111">
        <v>0</v>
      </c>
      <c r="K97" s="111">
        <v>0</v>
      </c>
      <c r="L97" s="115">
        <v>0</v>
      </c>
    </row>
    <row r="98" spans="1:12" ht="13.2" customHeight="1" x14ac:dyDescent="0.2">
      <c r="A98" s="72"/>
      <c r="B98" s="147"/>
      <c r="C98" s="156"/>
      <c r="D98" s="177"/>
      <c r="E98" s="202"/>
      <c r="F98" s="152"/>
      <c r="G98" s="110"/>
      <c r="H98" s="110"/>
      <c r="I98" s="110"/>
      <c r="J98" s="110"/>
      <c r="K98" s="110"/>
      <c r="L98" s="114"/>
    </row>
    <row r="99" spans="1:12" s="56" customFormat="1" ht="13.2" customHeight="1" x14ac:dyDescent="0.25">
      <c r="A99" s="71">
        <v>38</v>
      </c>
      <c r="B99" s="136" t="s">
        <v>381</v>
      </c>
      <c r="C99" s="144">
        <v>10000</v>
      </c>
      <c r="D99" s="173">
        <v>0</v>
      </c>
      <c r="E99" s="199">
        <v>10000</v>
      </c>
      <c r="F99" s="104">
        <v>10000</v>
      </c>
      <c r="G99" s="116">
        <v>0</v>
      </c>
      <c r="H99" s="116">
        <v>0</v>
      </c>
      <c r="I99" s="116">
        <v>0</v>
      </c>
      <c r="J99" s="116">
        <v>0</v>
      </c>
      <c r="K99" s="116">
        <v>0</v>
      </c>
      <c r="L99" s="105">
        <v>0</v>
      </c>
    </row>
    <row r="100" spans="1:12" s="56" customFormat="1" ht="13.2" customHeight="1" x14ac:dyDescent="0.25">
      <c r="A100" s="112">
        <v>383</v>
      </c>
      <c r="B100" s="157" t="s">
        <v>392</v>
      </c>
      <c r="C100" s="154">
        <v>10000</v>
      </c>
      <c r="D100" s="176">
        <v>0</v>
      </c>
      <c r="E100" s="201">
        <v>10000</v>
      </c>
      <c r="F100" s="151">
        <v>10000</v>
      </c>
      <c r="G100" s="109">
        <v>0</v>
      </c>
      <c r="H100" s="109">
        <v>0</v>
      </c>
      <c r="I100" s="109">
        <v>0</v>
      </c>
      <c r="J100" s="109">
        <v>0</v>
      </c>
      <c r="K100" s="109">
        <v>0</v>
      </c>
      <c r="L100" s="113">
        <v>0</v>
      </c>
    </row>
    <row r="101" spans="1:12" s="70" customFormat="1" ht="13.2" customHeight="1" x14ac:dyDescent="0.2">
      <c r="A101" s="73">
        <v>3833</v>
      </c>
      <c r="B101" s="147" t="s">
        <v>361</v>
      </c>
      <c r="C101" s="156">
        <v>0</v>
      </c>
      <c r="D101" s="177">
        <v>0</v>
      </c>
      <c r="E101" s="202">
        <v>0</v>
      </c>
      <c r="F101" s="153">
        <v>0</v>
      </c>
      <c r="G101" s="111">
        <v>0</v>
      </c>
      <c r="H101" s="111">
        <v>0</v>
      </c>
      <c r="I101" s="111">
        <v>0</v>
      </c>
      <c r="J101" s="111">
        <v>0</v>
      </c>
      <c r="K101" s="111">
        <v>0</v>
      </c>
      <c r="L101" s="115">
        <v>0</v>
      </c>
    </row>
    <row r="102" spans="1:12" s="70" customFormat="1" ht="13.2" customHeight="1" x14ac:dyDescent="0.2">
      <c r="A102" s="73">
        <v>3834</v>
      </c>
      <c r="B102" s="147" t="s">
        <v>379</v>
      </c>
      <c r="C102" s="156">
        <v>10000</v>
      </c>
      <c r="D102" s="177">
        <v>0</v>
      </c>
      <c r="E102" s="202">
        <v>10000</v>
      </c>
      <c r="F102" s="153">
        <v>10000</v>
      </c>
      <c r="G102" s="111">
        <v>0</v>
      </c>
      <c r="H102" s="111">
        <v>0</v>
      </c>
      <c r="I102" s="111">
        <v>0</v>
      </c>
      <c r="J102" s="111">
        <v>0</v>
      </c>
      <c r="K102" s="111">
        <v>0</v>
      </c>
      <c r="L102" s="115">
        <v>0</v>
      </c>
    </row>
    <row r="103" spans="1:12" ht="13.2" customHeight="1" x14ac:dyDescent="0.2">
      <c r="A103" s="72"/>
      <c r="B103" s="147"/>
      <c r="C103" s="155"/>
      <c r="D103" s="178"/>
      <c r="E103" s="202"/>
      <c r="F103" s="152"/>
      <c r="G103" s="102"/>
      <c r="H103" s="102"/>
      <c r="I103" s="102"/>
      <c r="J103" s="102"/>
      <c r="K103" s="102"/>
      <c r="L103" s="103"/>
    </row>
    <row r="104" spans="1:12" s="56" customFormat="1" ht="13.2" customHeight="1" x14ac:dyDescent="0.25">
      <c r="A104" s="69">
        <v>4</v>
      </c>
      <c r="B104" s="119" t="s">
        <v>314</v>
      </c>
      <c r="C104" s="131">
        <v>5787213</v>
      </c>
      <c r="D104" s="167">
        <v>223000</v>
      </c>
      <c r="E104" s="196">
        <v>6010213</v>
      </c>
      <c r="F104" s="100">
        <v>0</v>
      </c>
      <c r="G104" s="87">
        <v>852570</v>
      </c>
      <c r="H104" s="87">
        <v>0</v>
      </c>
      <c r="I104" s="87">
        <v>0</v>
      </c>
      <c r="J104" s="87">
        <v>0</v>
      </c>
      <c r="K104" s="87">
        <v>350160.35</v>
      </c>
      <c r="L104" s="88">
        <v>4807482.6500000004</v>
      </c>
    </row>
    <row r="105" spans="1:12" ht="13.2" customHeight="1" x14ac:dyDescent="0.2">
      <c r="A105" s="72"/>
      <c r="B105" s="147"/>
      <c r="C105" s="155"/>
      <c r="D105" s="178"/>
      <c r="E105" s="202"/>
      <c r="F105" s="152"/>
      <c r="G105" s="102"/>
      <c r="H105" s="102"/>
      <c r="I105" s="102"/>
      <c r="J105" s="102"/>
      <c r="K105" s="102"/>
      <c r="L105" s="103"/>
    </row>
    <row r="106" spans="1:12" s="56" customFormat="1" ht="13.2" customHeight="1" x14ac:dyDescent="0.25">
      <c r="A106" s="71">
        <v>42</v>
      </c>
      <c r="B106" s="136" t="s">
        <v>382</v>
      </c>
      <c r="C106" s="144">
        <v>5260213</v>
      </c>
      <c r="D106" s="173">
        <v>223000</v>
      </c>
      <c r="E106" s="199">
        <v>5483213</v>
      </c>
      <c r="F106" s="104">
        <v>0</v>
      </c>
      <c r="G106" s="116">
        <v>852570</v>
      </c>
      <c r="H106" s="116">
        <v>0</v>
      </c>
      <c r="I106" s="116">
        <v>0</v>
      </c>
      <c r="J106" s="116">
        <v>0</v>
      </c>
      <c r="K106" s="116">
        <v>323160.34999999998</v>
      </c>
      <c r="L106" s="105">
        <v>4307482.6500000004</v>
      </c>
    </row>
    <row r="107" spans="1:12" s="56" customFormat="1" ht="13.2" customHeight="1" x14ac:dyDescent="0.25">
      <c r="A107" s="112">
        <v>421</v>
      </c>
      <c r="B107" s="157" t="s">
        <v>393</v>
      </c>
      <c r="C107" s="154">
        <v>3282113</v>
      </c>
      <c r="D107" s="176">
        <v>0</v>
      </c>
      <c r="E107" s="201">
        <v>3282113</v>
      </c>
      <c r="F107" s="151">
        <v>0</v>
      </c>
      <c r="G107" s="109">
        <v>0</v>
      </c>
      <c r="H107" s="109">
        <v>0</v>
      </c>
      <c r="I107" s="109">
        <v>0</v>
      </c>
      <c r="J107" s="109">
        <v>0</v>
      </c>
      <c r="K107" s="109">
        <v>0</v>
      </c>
      <c r="L107" s="113">
        <v>3282113</v>
      </c>
    </row>
    <row r="108" spans="1:12" s="70" customFormat="1" ht="13.2" customHeight="1" x14ac:dyDescent="0.2">
      <c r="A108" s="73">
        <v>4212</v>
      </c>
      <c r="B108" s="150" t="s">
        <v>320</v>
      </c>
      <c r="C108" s="156">
        <v>3282113</v>
      </c>
      <c r="D108" s="177">
        <v>0</v>
      </c>
      <c r="E108" s="202">
        <v>3282113</v>
      </c>
      <c r="F108" s="153">
        <v>0</v>
      </c>
      <c r="G108" s="111">
        <v>0</v>
      </c>
      <c r="H108" s="111">
        <v>0</v>
      </c>
      <c r="I108" s="111">
        <v>0</v>
      </c>
      <c r="J108" s="111">
        <v>0</v>
      </c>
      <c r="K108" s="111">
        <v>0</v>
      </c>
      <c r="L108" s="115">
        <v>3282113</v>
      </c>
    </row>
    <row r="109" spans="1:12" ht="13.2" customHeight="1" x14ac:dyDescent="0.25">
      <c r="A109" s="112">
        <v>422</v>
      </c>
      <c r="B109" s="146" t="s">
        <v>394</v>
      </c>
      <c r="C109" s="154">
        <v>917500</v>
      </c>
      <c r="D109" s="176">
        <v>188000</v>
      </c>
      <c r="E109" s="201">
        <v>1105500</v>
      </c>
      <c r="F109" s="151">
        <v>0</v>
      </c>
      <c r="G109" s="109">
        <v>502570</v>
      </c>
      <c r="H109" s="109">
        <v>0</v>
      </c>
      <c r="I109" s="109">
        <v>0</v>
      </c>
      <c r="J109" s="109">
        <v>0</v>
      </c>
      <c r="K109" s="109">
        <v>213160.35</v>
      </c>
      <c r="L109" s="113">
        <v>389769.65</v>
      </c>
    </row>
    <row r="110" spans="1:12" s="70" customFormat="1" ht="13.2" customHeight="1" x14ac:dyDescent="0.2">
      <c r="A110" s="73">
        <v>4221</v>
      </c>
      <c r="B110" s="150" t="s">
        <v>397</v>
      </c>
      <c r="C110" s="156">
        <v>288625</v>
      </c>
      <c r="D110" s="177">
        <v>0</v>
      </c>
      <c r="E110" s="202">
        <v>288625</v>
      </c>
      <c r="F110" s="153">
        <v>0</v>
      </c>
      <c r="G110" s="111">
        <v>0</v>
      </c>
      <c r="H110" s="111">
        <v>0</v>
      </c>
      <c r="I110" s="111">
        <v>0</v>
      </c>
      <c r="J110" s="111">
        <v>0</v>
      </c>
      <c r="K110" s="111">
        <v>0</v>
      </c>
      <c r="L110" s="115">
        <v>288625</v>
      </c>
    </row>
    <row r="111" spans="1:12" s="70" customFormat="1" ht="13.2" customHeight="1" x14ac:dyDescent="0.2">
      <c r="A111" s="73">
        <v>4222</v>
      </c>
      <c r="B111" s="150" t="s">
        <v>286</v>
      </c>
      <c r="C111" s="156">
        <v>47000</v>
      </c>
      <c r="D111" s="177">
        <v>0</v>
      </c>
      <c r="E111" s="202">
        <v>47000</v>
      </c>
      <c r="F111" s="153">
        <v>0</v>
      </c>
      <c r="G111" s="111">
        <v>0</v>
      </c>
      <c r="H111" s="111">
        <v>0</v>
      </c>
      <c r="I111" s="111">
        <v>0</v>
      </c>
      <c r="J111" s="111">
        <v>0</v>
      </c>
      <c r="K111" s="111">
        <v>7000</v>
      </c>
      <c r="L111" s="115">
        <v>40000</v>
      </c>
    </row>
    <row r="112" spans="1:12" s="70" customFormat="1" ht="13.2" customHeight="1" x14ac:dyDescent="0.2">
      <c r="A112" s="73">
        <v>4223</v>
      </c>
      <c r="B112" s="150" t="s">
        <v>287</v>
      </c>
      <c r="C112" s="156">
        <v>12500</v>
      </c>
      <c r="D112" s="177">
        <v>0</v>
      </c>
      <c r="E112" s="202">
        <v>12500</v>
      </c>
      <c r="F112" s="153">
        <v>0</v>
      </c>
      <c r="G112" s="111">
        <v>0</v>
      </c>
      <c r="H112" s="111">
        <v>0</v>
      </c>
      <c r="I112" s="111">
        <v>0</v>
      </c>
      <c r="J112" s="111">
        <v>0</v>
      </c>
      <c r="K112" s="111">
        <v>0</v>
      </c>
      <c r="L112" s="115">
        <v>12500</v>
      </c>
    </row>
    <row r="113" spans="1:12" s="70" customFormat="1" ht="13.2" customHeight="1" x14ac:dyDescent="0.2">
      <c r="A113" s="73">
        <v>4224</v>
      </c>
      <c r="B113" s="150" t="s">
        <v>288</v>
      </c>
      <c r="C113" s="156">
        <v>557500</v>
      </c>
      <c r="D113" s="177">
        <v>188000</v>
      </c>
      <c r="E113" s="202">
        <v>745500</v>
      </c>
      <c r="F113" s="153">
        <v>0</v>
      </c>
      <c r="G113" s="111">
        <v>502570</v>
      </c>
      <c r="H113" s="111">
        <v>0</v>
      </c>
      <c r="I113" s="111">
        <v>0</v>
      </c>
      <c r="J113" s="111">
        <v>0</v>
      </c>
      <c r="K113" s="111">
        <v>206160.35</v>
      </c>
      <c r="L113" s="115">
        <v>36769.65</v>
      </c>
    </row>
    <row r="114" spans="1:12" s="70" customFormat="1" ht="13.2" customHeight="1" x14ac:dyDescent="0.2">
      <c r="A114" s="73">
        <v>4227</v>
      </c>
      <c r="B114" s="150" t="s">
        <v>289</v>
      </c>
      <c r="C114" s="156">
        <v>11875</v>
      </c>
      <c r="D114" s="177">
        <v>0</v>
      </c>
      <c r="E114" s="202">
        <v>11875</v>
      </c>
      <c r="F114" s="153">
        <v>0</v>
      </c>
      <c r="G114" s="111">
        <v>0</v>
      </c>
      <c r="H114" s="111">
        <v>0</v>
      </c>
      <c r="I114" s="111">
        <v>0</v>
      </c>
      <c r="J114" s="111">
        <v>0</v>
      </c>
      <c r="K114" s="111">
        <v>0</v>
      </c>
      <c r="L114" s="115">
        <v>11875</v>
      </c>
    </row>
    <row r="115" spans="1:12" s="56" customFormat="1" ht="13.2" customHeight="1" x14ac:dyDescent="0.25">
      <c r="A115" s="112">
        <v>423</v>
      </c>
      <c r="B115" s="149" t="s">
        <v>395</v>
      </c>
      <c r="C115" s="154">
        <v>985600</v>
      </c>
      <c r="D115" s="176">
        <v>0</v>
      </c>
      <c r="E115" s="201">
        <v>985600</v>
      </c>
      <c r="F115" s="151">
        <v>0</v>
      </c>
      <c r="G115" s="109">
        <v>350000</v>
      </c>
      <c r="H115" s="109">
        <v>0</v>
      </c>
      <c r="I115" s="109">
        <v>0</v>
      </c>
      <c r="J115" s="109">
        <v>0</v>
      </c>
      <c r="K115" s="109">
        <v>0</v>
      </c>
      <c r="L115" s="113">
        <v>635600</v>
      </c>
    </row>
    <row r="116" spans="1:12" s="70" customFormat="1" ht="13.2" customHeight="1" x14ac:dyDescent="0.2">
      <c r="A116" s="73">
        <v>4231</v>
      </c>
      <c r="B116" s="150" t="s">
        <v>383</v>
      </c>
      <c r="C116" s="156">
        <v>985600</v>
      </c>
      <c r="D116" s="177">
        <v>0</v>
      </c>
      <c r="E116" s="202">
        <v>985600</v>
      </c>
      <c r="F116" s="153">
        <v>0</v>
      </c>
      <c r="G116" s="111">
        <v>350000</v>
      </c>
      <c r="H116" s="111">
        <v>0</v>
      </c>
      <c r="I116" s="111">
        <v>0</v>
      </c>
      <c r="J116" s="111">
        <v>0</v>
      </c>
      <c r="K116" s="111">
        <v>0</v>
      </c>
      <c r="L116" s="115">
        <v>635600</v>
      </c>
    </row>
    <row r="117" spans="1:12" ht="13.2" customHeight="1" x14ac:dyDescent="0.25">
      <c r="A117" s="112">
        <v>426</v>
      </c>
      <c r="B117" s="149" t="s">
        <v>396</v>
      </c>
      <c r="C117" s="154">
        <v>75000</v>
      </c>
      <c r="D117" s="176">
        <v>35000</v>
      </c>
      <c r="E117" s="201">
        <v>110000</v>
      </c>
      <c r="F117" s="151">
        <v>0</v>
      </c>
      <c r="G117" s="109">
        <v>0</v>
      </c>
      <c r="H117" s="109">
        <v>0</v>
      </c>
      <c r="I117" s="109">
        <v>0</v>
      </c>
      <c r="J117" s="109">
        <v>0</v>
      </c>
      <c r="K117" s="109">
        <v>110000</v>
      </c>
      <c r="L117" s="113">
        <v>0</v>
      </c>
    </row>
    <row r="118" spans="1:12" s="70" customFormat="1" ht="13.2" customHeight="1" x14ac:dyDescent="0.2">
      <c r="A118" s="73">
        <v>4263</v>
      </c>
      <c r="B118" s="150" t="s">
        <v>319</v>
      </c>
      <c r="C118" s="156">
        <v>75000</v>
      </c>
      <c r="D118" s="177">
        <v>35000</v>
      </c>
      <c r="E118" s="202">
        <v>110000</v>
      </c>
      <c r="F118" s="153">
        <v>0</v>
      </c>
      <c r="G118" s="111">
        <v>0</v>
      </c>
      <c r="H118" s="111">
        <v>0</v>
      </c>
      <c r="I118" s="111">
        <v>0</v>
      </c>
      <c r="J118" s="111">
        <v>0</v>
      </c>
      <c r="K118" s="111">
        <v>110000</v>
      </c>
      <c r="L118" s="115">
        <v>0</v>
      </c>
    </row>
    <row r="119" spans="1:12" ht="13.2" customHeight="1" x14ac:dyDescent="0.2">
      <c r="A119" s="72"/>
      <c r="B119" s="148"/>
      <c r="C119" s="155"/>
      <c r="D119" s="178"/>
      <c r="E119" s="202"/>
      <c r="F119" s="152"/>
      <c r="G119" s="102"/>
      <c r="H119" s="102"/>
      <c r="I119" s="102"/>
      <c r="J119" s="102"/>
      <c r="K119" s="102"/>
      <c r="L119" s="103"/>
    </row>
    <row r="120" spans="1:12" s="56" customFormat="1" ht="13.2" customHeight="1" x14ac:dyDescent="0.25">
      <c r="A120" s="71">
        <v>45</v>
      </c>
      <c r="B120" s="136" t="s">
        <v>384</v>
      </c>
      <c r="C120" s="144">
        <v>527000</v>
      </c>
      <c r="D120" s="173">
        <v>0</v>
      </c>
      <c r="E120" s="199">
        <v>527000</v>
      </c>
      <c r="F120" s="104">
        <v>0</v>
      </c>
      <c r="G120" s="116">
        <v>0</v>
      </c>
      <c r="H120" s="116">
        <v>0</v>
      </c>
      <c r="I120" s="116">
        <v>0</v>
      </c>
      <c r="J120" s="116">
        <v>0</v>
      </c>
      <c r="K120" s="116">
        <v>27000</v>
      </c>
      <c r="L120" s="105">
        <v>500000</v>
      </c>
    </row>
    <row r="121" spans="1:12" s="56" customFormat="1" ht="13.2" customHeight="1" x14ac:dyDescent="0.25">
      <c r="A121" s="112">
        <v>451</v>
      </c>
      <c r="B121" s="157" t="s">
        <v>385</v>
      </c>
      <c r="C121" s="154">
        <v>500000</v>
      </c>
      <c r="D121" s="176">
        <v>0</v>
      </c>
      <c r="E121" s="201">
        <v>500000</v>
      </c>
      <c r="F121" s="151">
        <v>0</v>
      </c>
      <c r="G121" s="109">
        <v>0</v>
      </c>
      <c r="H121" s="109">
        <v>0</v>
      </c>
      <c r="I121" s="109">
        <v>0</v>
      </c>
      <c r="J121" s="109">
        <v>0</v>
      </c>
      <c r="K121" s="109">
        <v>0</v>
      </c>
      <c r="L121" s="113">
        <v>500000</v>
      </c>
    </row>
    <row r="122" spans="1:12" s="70" customFormat="1" ht="13.2" customHeight="1" x14ac:dyDescent="0.2">
      <c r="A122" s="73">
        <v>4511</v>
      </c>
      <c r="B122" s="150" t="s">
        <v>291</v>
      </c>
      <c r="C122" s="156">
        <v>500000</v>
      </c>
      <c r="D122" s="177">
        <v>0</v>
      </c>
      <c r="E122" s="202">
        <v>500000</v>
      </c>
      <c r="F122" s="153">
        <v>0</v>
      </c>
      <c r="G122" s="111">
        <v>0</v>
      </c>
      <c r="H122" s="111">
        <v>0</v>
      </c>
      <c r="I122" s="111">
        <v>0</v>
      </c>
      <c r="J122" s="111">
        <v>0</v>
      </c>
      <c r="K122" s="111">
        <v>0</v>
      </c>
      <c r="L122" s="115">
        <v>500000</v>
      </c>
    </row>
    <row r="123" spans="1:12" s="56" customFormat="1" ht="13.2" customHeight="1" x14ac:dyDescent="0.25">
      <c r="A123" s="209">
        <v>451</v>
      </c>
      <c r="B123" s="215" t="s">
        <v>385</v>
      </c>
      <c r="C123" s="210">
        <v>27000</v>
      </c>
      <c r="D123" s="216">
        <v>0</v>
      </c>
      <c r="E123" s="211">
        <v>27000</v>
      </c>
      <c r="F123" s="212">
        <v>0</v>
      </c>
      <c r="G123" s="213">
        <v>0</v>
      </c>
      <c r="H123" s="213">
        <v>0</v>
      </c>
      <c r="I123" s="213">
        <v>0</v>
      </c>
      <c r="J123" s="213">
        <v>0</v>
      </c>
      <c r="K123" s="213">
        <v>27000</v>
      </c>
      <c r="L123" s="214">
        <v>0</v>
      </c>
    </row>
    <row r="124" spans="1:12" s="70" customFormat="1" ht="13.2" customHeight="1" thickBot="1" x14ac:dyDescent="0.25">
      <c r="A124" s="158">
        <v>4531</v>
      </c>
      <c r="B124" s="159" t="s">
        <v>407</v>
      </c>
      <c r="C124" s="160">
        <v>27000</v>
      </c>
      <c r="D124" s="179">
        <v>0</v>
      </c>
      <c r="E124" s="204">
        <v>27000</v>
      </c>
      <c r="F124" s="161">
        <v>0</v>
      </c>
      <c r="G124" s="162">
        <v>0</v>
      </c>
      <c r="H124" s="162">
        <v>0</v>
      </c>
      <c r="I124" s="162">
        <v>0</v>
      </c>
      <c r="J124" s="162">
        <v>0</v>
      </c>
      <c r="K124" s="162">
        <v>27000</v>
      </c>
      <c r="L124" s="163">
        <v>0</v>
      </c>
    </row>
    <row r="125" spans="1:12" ht="17.399999999999999" customHeight="1" x14ac:dyDescent="0.2">
      <c r="A125" s="62" t="s">
        <v>413</v>
      </c>
      <c r="G125" s="81"/>
      <c r="H125" s="81"/>
      <c r="I125" s="81"/>
      <c r="J125" s="81"/>
      <c r="K125" s="81"/>
      <c r="L125" s="81"/>
    </row>
    <row r="126" spans="1:12" ht="13.2" x14ac:dyDescent="0.25">
      <c r="A126" s="55"/>
      <c r="B126" s="56"/>
      <c r="C126" s="56"/>
      <c r="D126" s="56"/>
      <c r="G126" s="81"/>
      <c r="H126" s="81"/>
      <c r="I126" s="60" t="s">
        <v>324</v>
      </c>
      <c r="J126" s="81"/>
      <c r="K126" s="81"/>
      <c r="L126" s="81"/>
    </row>
    <row r="127" spans="1:12" ht="13.2" x14ac:dyDescent="0.25">
      <c r="A127" s="56"/>
      <c r="B127" s="56"/>
      <c r="C127" s="56"/>
      <c r="D127" s="56"/>
      <c r="G127" s="81"/>
      <c r="H127" s="81"/>
      <c r="I127" s="60" t="s">
        <v>325</v>
      </c>
      <c r="J127" s="81"/>
      <c r="K127" s="81"/>
      <c r="L127" s="81"/>
    </row>
    <row r="128" spans="1:12" ht="12" x14ac:dyDescent="0.25">
      <c r="A128" s="56"/>
      <c r="B128" s="56"/>
      <c r="C128" s="56"/>
      <c r="D128" s="56"/>
      <c r="F128" s="82"/>
    </row>
  </sheetData>
  <mergeCells count="3">
    <mergeCell ref="B4:J4"/>
    <mergeCell ref="B5:J5"/>
    <mergeCell ref="F7:L7"/>
  </mergeCells>
  <printOptions horizontalCentered="1"/>
  <pageMargins left="0.23622047244094491" right="0.23622047244094491" top="0.55118110236220474" bottom="0.35433070866141736" header="0.31496062992125984" footer="0.31496062992125984"/>
  <pageSetup paperSize="9" scale="82" fitToHeight="3" orientation="landscape" horizontalDpi="300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FINANCIJSKI PLAN ZA 2012 G.</vt:lpstr>
      <vt:lpstr>List3</vt:lpstr>
      <vt:lpstr>PLAN 2017.-2.IZMJENA</vt:lpstr>
      <vt:lpstr>'PLAN 2017.-2.IZMJENA'!Ispis_naslova</vt:lpstr>
      <vt:lpstr>'FINANCIJSKI PLAN ZA 2012 G.'!Podrucje_ispisa</vt:lpstr>
      <vt:lpstr>'PLAN 2017.-2.IZMJENA'!Podrucje_ispisa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Željko</dc:creator>
  <cp:lastModifiedBy>Zorica</cp:lastModifiedBy>
  <cp:lastPrinted>2017-11-14T11:46:30Z</cp:lastPrinted>
  <dcterms:created xsi:type="dcterms:W3CDTF">2012-02-06T08:55:24Z</dcterms:created>
  <dcterms:modified xsi:type="dcterms:W3CDTF">2018-02-02T11:41:47Z</dcterms:modified>
</cp:coreProperties>
</file>