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2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DIO'!$A$2:$F$26</definedName>
    <definedName name="_xlnm.Print_Area" localSheetId="1">'PLAN PRIHODA'!$A$1:$H$47</definedName>
    <definedName name="_xlnm.Print_Area" localSheetId="2">'PLAN RASHODA I IZDATAKA'!$A$1:$J$83</definedName>
  </definedNames>
  <calcPr fullCalcOnLoad="1"/>
</workbook>
</file>

<file path=xl/sharedStrings.xml><?xml version="1.0" encoding="utf-8"?>
<sst xmlns="http://schemas.openxmlformats.org/spreadsheetml/2006/main" count="122" uniqueCount="80">
  <si>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</si>
  <si>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</si>
  <si>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</si>
  <si>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</si>
  <si>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</si>
  <si>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</si>
  <si>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</si>
  <si>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</si>
  <si>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</si>
  <si>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</si>
  <si>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</si>
  <si>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</si>
  <si>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</si>
  <si>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</si>
  <si>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</si>
  <si>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</si>
  <si>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</si>
  <si>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</si>
  <si>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</si>
  <si>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</si>
  <si>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</si>
  <si>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</si>
  <si>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</si>
  <si>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</si>
  <si>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</si>
  <si>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</si>
  <si>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</si>
  <si>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</si>
  <si>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</si>
  <si>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</si>
  <si>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</si>
  <si>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</si>
  <si>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</si>
  <si>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</si>
  <si>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</si>
  <si>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</si>
  <si>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</si>
  <si>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</si>
  <si>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</si>
  <si>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</si>
  <si>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</si>
  <si>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</si>
  <si>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</si>
  <si>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</si>
  <si>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</si>
  <si>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</si>
  <si>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</si>
  <si>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</si>
  <si>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ZAVOD ZA HITNU MEDICINU ZADARSKE ŽUPANIJE</t>
  </si>
  <si>
    <t>Program 2512</t>
  </si>
  <si>
    <t>Naziv aktivnosti - 040-09-2512-01 Administracija i upravljanje</t>
  </si>
  <si>
    <t>Naziv aktivnosti - 040-09-00-2512-02 Investicijsko i tekuće održavanje</t>
  </si>
  <si>
    <t>Naziv aktivnosti - 040-09-00-2512-03 Investicijsko ulaganje</t>
  </si>
  <si>
    <t>Naziv aktivnosti - 040-09-00-2513-06 Poliklinika preseljenje</t>
  </si>
  <si>
    <t>Naziv aktivnosti - 040-09-00-2513-04 Izgradnja zgrade Ispostava Nin</t>
  </si>
  <si>
    <t>Naziv aktivnosti - 040-090-00-2514-02 Dodatni timovi u turističkoj sezoni</t>
  </si>
  <si>
    <t>Program 4303 Razvojni programi</t>
  </si>
  <si>
    <t>Naziv projekta - T4303-03 - Specijalističko usavršavanje doktora medicine</t>
  </si>
  <si>
    <t>Doprinosi za obvezno zdravstveno osig.</t>
  </si>
  <si>
    <t>Doprinosi za obvezno zdravstveno osig.zaštite zdravlja na radu</t>
  </si>
  <si>
    <t>Doprinosi za obvezno osig.u slučaju nezaposlenosti</t>
  </si>
  <si>
    <t>Naziv aktivnosti - 040-090-00-2514-03 Mreža hitne medicine-Gračac</t>
  </si>
  <si>
    <t>Građevinski objekti</t>
  </si>
  <si>
    <t>Dodatna ulaganja na građev.objektima</t>
  </si>
  <si>
    <t>Dodatna ulaganja na građevinskim objektima</t>
  </si>
  <si>
    <t>Program 2514 Unaprjeđenje zdravstvene zaštite i zdravlja</t>
  </si>
  <si>
    <t>Program 2513 Investicije u zdravstvenu infrastrukturu</t>
  </si>
  <si>
    <t>Prijevozna sredstva u cestovnom prometu</t>
  </si>
  <si>
    <t>Naknade trošk.osobama izvan radnog odn.</t>
  </si>
  <si>
    <t xml:space="preserve">Ostali rashodi   </t>
  </si>
  <si>
    <t>Kazne, penali i naknade štete</t>
  </si>
  <si>
    <t>Nematerijalna proizvedena imovina</t>
  </si>
  <si>
    <t>Dodatna ulaganja na prijevoznim sredst.</t>
  </si>
  <si>
    <t>Ukupno prihodi i primici za 2020.</t>
  </si>
  <si>
    <t>Rashodi za nabavu neproizvedene dugotrajne imovine</t>
  </si>
  <si>
    <t>Nematerijalna imovina</t>
  </si>
  <si>
    <t xml:space="preserve">4.IZMJENE FINANCIJSKOG PLANA ZAVODA ZA HITNU MEDICINU ZADARSKE ŽUPANIJE ZA 2020. </t>
  </si>
  <si>
    <t>4.izmjene plana 
za 2020.</t>
  </si>
  <si>
    <t>4.IZMJENA PLANA PRIHODA I PRIMITAKA</t>
  </si>
  <si>
    <t>4. IZMJENA PLANA ZA 2020.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</si>
</sst>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69" fillId="0" borderId="0" xfId="0" applyNumberFormat="1" applyFon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zoomScalePageLayoutView="0" workbookViewId="0" topLeftCell="A10">
      <selection activeCell="F15" sqref="F1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3" customWidth="1"/>
    <col min="5" max="5" width="44.7109375" style="10" customWidth="1"/>
    <col min="6" max="6" width="17.421875" style="10" customWidth="1"/>
    <col min="7" max="7" width="11.421875" style="10" customWidth="1"/>
    <col min="8" max="8" width="16.28125" style="10" bestFit="1" customWidth="1"/>
    <col min="9" max="9" width="21.7109375" style="10" bestFit="1" customWidth="1"/>
    <col min="10" max="16384" width="11.421875" style="10" customWidth="1"/>
  </cols>
  <sheetData>
    <row r="2" spans="1:6" ht="15">
      <c r="A2" s="117"/>
      <c r="B2" s="117"/>
      <c r="C2" s="117"/>
      <c r="D2" s="117"/>
      <c r="E2" s="117"/>
      <c r="F2" s="117"/>
    </row>
    <row r="3" spans="1:6" ht="48" customHeight="1">
      <c r="A3" s="118" t="s">
        <v>76</v>
      </c>
      <c r="B3" s="118"/>
      <c r="C3" s="118"/>
      <c r="D3" s="118"/>
      <c r="E3" s="118"/>
      <c r="F3" s="118"/>
    </row>
    <row r="4" spans="1:6" s="72" customFormat="1" ht="26.25" customHeight="1">
      <c r="A4" s="118" t="s">
        <v>36</v>
      </c>
      <c r="B4" s="118"/>
      <c r="C4" s="118"/>
      <c r="D4" s="118"/>
      <c r="E4" s="118"/>
      <c r="F4" s="118"/>
    </row>
    <row r="5" spans="1:5" ht="9.75" customHeight="1">
      <c r="A5" s="73"/>
      <c r="B5" s="74"/>
      <c r="C5" s="74"/>
      <c r="D5" s="74"/>
      <c r="E5" s="74"/>
    </row>
    <row r="6" spans="1:7" ht="39.75" customHeight="1">
      <c r="A6" s="75"/>
      <c r="B6" s="76"/>
      <c r="C6" s="76"/>
      <c r="D6" s="77"/>
      <c r="E6" s="78"/>
      <c r="F6" s="79" t="s">
        <v>77</v>
      </c>
      <c r="G6" s="80"/>
    </row>
    <row r="7" spans="1:7" ht="27.75" customHeight="1">
      <c r="A7" s="119" t="s">
        <v>37</v>
      </c>
      <c r="B7" s="120"/>
      <c r="C7" s="120"/>
      <c r="D7" s="120"/>
      <c r="E7" s="121"/>
      <c r="F7" s="95">
        <f>+F8+F9</f>
        <v>53916578.23</v>
      </c>
      <c r="G7" s="92"/>
    </row>
    <row r="8" spans="1:6" ht="22.5" customHeight="1">
      <c r="A8" s="122" t="s">
        <v>0</v>
      </c>
      <c r="B8" s="123"/>
      <c r="C8" s="123"/>
      <c r="D8" s="123"/>
      <c r="E8" s="124"/>
      <c r="F8" s="98">
        <v>53883878.23</v>
      </c>
    </row>
    <row r="9" spans="1:6" ht="22.5" customHeight="1">
      <c r="A9" s="125" t="s">
        <v>41</v>
      </c>
      <c r="B9" s="124"/>
      <c r="C9" s="124"/>
      <c r="D9" s="124"/>
      <c r="E9" s="124"/>
      <c r="F9" s="98">
        <v>32700</v>
      </c>
    </row>
    <row r="10" spans="1:6" ht="22.5" customHeight="1">
      <c r="A10" s="94" t="s">
        <v>38</v>
      </c>
      <c r="B10" s="97"/>
      <c r="C10" s="97"/>
      <c r="D10" s="97"/>
      <c r="E10" s="97"/>
      <c r="F10" s="95">
        <f>+F11+F12</f>
        <v>62246464.81</v>
      </c>
    </row>
    <row r="11" spans="1:8" ht="22.5" customHeight="1">
      <c r="A11" s="126" t="s">
        <v>1</v>
      </c>
      <c r="B11" s="123"/>
      <c r="C11" s="123"/>
      <c r="D11" s="123"/>
      <c r="E11" s="127"/>
      <c r="F11" s="98">
        <v>53172914.81</v>
      </c>
      <c r="G11" s="62"/>
      <c r="H11" s="62"/>
    </row>
    <row r="12" spans="1:8" ht="22.5" customHeight="1">
      <c r="A12" s="128" t="s">
        <v>44</v>
      </c>
      <c r="B12" s="124"/>
      <c r="C12" s="124"/>
      <c r="D12" s="124"/>
      <c r="E12" s="124"/>
      <c r="F12" s="81">
        <v>9073550</v>
      </c>
      <c r="G12" s="62"/>
      <c r="H12" s="62"/>
    </row>
    <row r="13" spans="1:8" ht="22.5" customHeight="1">
      <c r="A13" s="129" t="s">
        <v>2</v>
      </c>
      <c r="B13" s="120"/>
      <c r="C13" s="120"/>
      <c r="D13" s="120"/>
      <c r="E13" s="120"/>
      <c r="F13" s="96">
        <f>+F7-F10</f>
        <v>-8329886.580000006</v>
      </c>
      <c r="H13" s="62"/>
    </row>
    <row r="14" spans="1:6" ht="17.25" customHeight="1">
      <c r="A14" s="118"/>
      <c r="B14" s="130"/>
      <c r="C14" s="130"/>
      <c r="D14" s="130"/>
      <c r="E14" s="130"/>
      <c r="F14" s="131"/>
    </row>
    <row r="15" spans="1:8" ht="42" customHeight="1">
      <c r="A15" s="75"/>
      <c r="B15" s="76"/>
      <c r="C15" s="76"/>
      <c r="D15" s="77"/>
      <c r="E15" s="78"/>
      <c r="F15" s="79" t="s">
        <v>77</v>
      </c>
      <c r="H15" s="62"/>
    </row>
    <row r="16" spans="1:8" ht="30.75" customHeight="1">
      <c r="A16" s="132" t="s">
        <v>45</v>
      </c>
      <c r="B16" s="133"/>
      <c r="C16" s="133"/>
      <c r="D16" s="133"/>
      <c r="E16" s="134"/>
      <c r="F16" s="99"/>
      <c r="H16" s="62"/>
    </row>
    <row r="17" spans="1:8" ht="34.5" customHeight="1">
      <c r="A17" s="135" t="s">
        <v>46</v>
      </c>
      <c r="B17" s="136"/>
      <c r="C17" s="136"/>
      <c r="D17" s="136"/>
      <c r="E17" s="137"/>
      <c r="F17" s="100">
        <v>8329887</v>
      </c>
      <c r="H17" s="62"/>
    </row>
    <row r="18" spans="1:8" s="67" customFormat="1" ht="16.5" customHeight="1">
      <c r="A18" s="140"/>
      <c r="B18" s="130"/>
      <c r="C18" s="130"/>
      <c r="D18" s="130"/>
      <c r="E18" s="130"/>
      <c r="F18" s="131"/>
      <c r="H18" s="101"/>
    </row>
    <row r="19" spans="1:9" s="67" customFormat="1" ht="45" customHeight="1">
      <c r="A19" s="75"/>
      <c r="B19" s="76"/>
      <c r="C19" s="76"/>
      <c r="D19" s="77"/>
      <c r="E19" s="78"/>
      <c r="F19" s="79" t="s">
        <v>77</v>
      </c>
      <c r="H19" s="101"/>
      <c r="I19" s="101"/>
    </row>
    <row r="20" spans="1:8" s="67" customFormat="1" ht="22.5" customHeight="1">
      <c r="A20" s="122" t="s">
        <v>3</v>
      </c>
      <c r="B20" s="123"/>
      <c r="C20" s="123"/>
      <c r="D20" s="123"/>
      <c r="E20" s="123"/>
      <c r="F20" s="81"/>
      <c r="H20" s="101"/>
    </row>
    <row r="21" spans="1:6" s="67" customFormat="1" ht="20.25" customHeight="1">
      <c r="A21" s="122" t="s">
        <v>4</v>
      </c>
      <c r="B21" s="123"/>
      <c r="C21" s="123"/>
      <c r="D21" s="123"/>
      <c r="E21" s="123"/>
      <c r="F21" s="81"/>
    </row>
    <row r="22" spans="1:9" s="67" customFormat="1" ht="22.5" customHeight="1">
      <c r="A22" s="129" t="s">
        <v>5</v>
      </c>
      <c r="B22" s="120"/>
      <c r="C22" s="120"/>
      <c r="D22" s="120"/>
      <c r="E22" s="120"/>
      <c r="F22" s="95">
        <f>F20-F21</f>
        <v>0</v>
      </c>
      <c r="H22" s="102"/>
      <c r="I22" s="101"/>
    </row>
    <row r="23" spans="1:6" s="67" customFormat="1" ht="21" customHeight="1">
      <c r="A23" s="140"/>
      <c r="B23" s="130"/>
      <c r="C23" s="130"/>
      <c r="D23" s="130"/>
      <c r="E23" s="130"/>
      <c r="F23" s="131"/>
    </row>
    <row r="24" spans="1:6" s="67" customFormat="1" ht="22.5" customHeight="1">
      <c r="A24" s="126" t="s">
        <v>6</v>
      </c>
      <c r="B24" s="123"/>
      <c r="C24" s="123"/>
      <c r="D24" s="123"/>
      <c r="E24" s="123"/>
      <c r="F24" s="81" t="str">
        <f>IF((F13+F17+F22)&lt;&gt;0,"NESLAGANJE ZBROJA",(F13+F17+F22))</f>
        <v>NESLAGANJE ZBROJA</v>
      </c>
    </row>
    <row r="25" spans="1:5" s="67" customFormat="1" ht="11.25" customHeight="1">
      <c r="A25" s="82"/>
      <c r="B25" s="74"/>
      <c r="C25" s="74"/>
      <c r="D25" s="74"/>
      <c r="E25" s="74"/>
    </row>
    <row r="26" spans="1:6" ht="42" customHeight="1">
      <c r="A26" s="138" t="s">
        <v>47</v>
      </c>
      <c r="B26" s="139"/>
      <c r="C26" s="139"/>
      <c r="D26" s="139"/>
      <c r="E26" s="139"/>
      <c r="F26" s="139"/>
    </row>
    <row r="27" ht="12.75">
      <c r="E27" s="103"/>
    </row>
    <row r="31" ht="12.75">
      <c r="F31" s="62"/>
    </row>
    <row r="32" ht="12.75">
      <c r="F32" s="62"/>
    </row>
    <row r="33" spans="5:6" ht="12.75">
      <c r="E33" s="104"/>
      <c r="F33" s="64"/>
    </row>
    <row r="34" spans="5:6" ht="12.75">
      <c r="E34" s="104"/>
      <c r="F34" s="62"/>
    </row>
    <row r="35" spans="5:6" ht="12.75">
      <c r="E35" s="104"/>
      <c r="F35" s="62"/>
    </row>
    <row r="36" spans="5:6" ht="12.75">
      <c r="E36" s="104"/>
      <c r="F36" s="62"/>
    </row>
    <row r="37" spans="5:6" ht="12.75">
      <c r="E37" s="104"/>
      <c r="F37" s="62"/>
    </row>
    <row r="38" ht="12.75">
      <c r="E38" s="104"/>
    </row>
    <row r="43" ht="12.75">
      <c r="F43" s="62"/>
    </row>
    <row r="44" ht="12.75">
      <c r="F44" s="62"/>
    </row>
    <row r="45" ht="12.75">
      <c r="F45" s="62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3:F3"/>
    <mergeCell ref="A4:F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selection activeCell="H27" sqref="H27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5" width="17.57421875" style="10" customWidth="1"/>
    <col min="6" max="6" width="12.7109375" style="10" customWidth="1"/>
    <col min="7" max="7" width="17.57421875" style="10" customWidth="1"/>
    <col min="8" max="8" width="13.71093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8" t="s">
        <v>78</v>
      </c>
      <c r="B1" s="118"/>
      <c r="C1" s="118"/>
      <c r="D1" s="118"/>
      <c r="E1" s="118"/>
      <c r="F1" s="118"/>
      <c r="G1" s="118"/>
      <c r="H1" s="118"/>
    </row>
    <row r="2" spans="1:8" s="1" customFormat="1" ht="13.5" thickBot="1">
      <c r="A2" s="17"/>
      <c r="H2" s="18"/>
    </row>
    <row r="3" spans="1:8" s="1" customFormat="1" ht="26.25" thickBot="1">
      <c r="A3" s="90" t="s">
        <v>7</v>
      </c>
      <c r="B3" s="146" t="s">
        <v>43</v>
      </c>
      <c r="C3" s="147"/>
      <c r="D3" s="147"/>
      <c r="E3" s="147"/>
      <c r="F3" s="147"/>
      <c r="G3" s="147"/>
      <c r="H3" s="148"/>
    </row>
    <row r="4" spans="1:8" s="1" customFormat="1" ht="90" thickBot="1">
      <c r="A4" s="91" t="s">
        <v>8</v>
      </c>
      <c r="B4" s="19" t="s">
        <v>9</v>
      </c>
      <c r="C4" s="20" t="s">
        <v>10</v>
      </c>
      <c r="D4" s="20" t="s">
        <v>11</v>
      </c>
      <c r="E4" s="20" t="s">
        <v>12</v>
      </c>
      <c r="F4" s="20" t="s">
        <v>13</v>
      </c>
      <c r="G4" s="20" t="s">
        <v>42</v>
      </c>
      <c r="H4" s="21" t="s">
        <v>15</v>
      </c>
    </row>
    <row r="5" spans="1:8" s="1" customFormat="1" ht="12.75">
      <c r="A5" s="3">
        <v>634</v>
      </c>
      <c r="B5" s="4"/>
      <c r="C5" s="5"/>
      <c r="D5" s="6"/>
      <c r="E5" s="7">
        <v>14061</v>
      </c>
      <c r="F5" s="7"/>
      <c r="G5" s="8"/>
      <c r="H5" s="9"/>
    </row>
    <row r="6" spans="1:8" s="1" customFormat="1" ht="12.75">
      <c r="A6" s="22">
        <v>636</v>
      </c>
      <c r="B6" s="105"/>
      <c r="C6" s="24"/>
      <c r="D6" s="106"/>
      <c r="E6" s="107"/>
      <c r="F6" s="107"/>
      <c r="G6" s="108"/>
      <c r="H6" s="109"/>
    </row>
    <row r="7" spans="1:8" s="1" customFormat="1" ht="12.75">
      <c r="A7" s="22">
        <v>638</v>
      </c>
      <c r="B7" s="105"/>
      <c r="C7" s="24"/>
      <c r="D7" s="106"/>
      <c r="E7" s="107">
        <v>312716</v>
      </c>
      <c r="F7" s="107"/>
      <c r="G7" s="108"/>
      <c r="H7" s="109"/>
    </row>
    <row r="8" spans="1:8" s="1" customFormat="1" ht="12.75">
      <c r="A8" s="22">
        <v>641</v>
      </c>
      <c r="B8" s="105"/>
      <c r="C8" s="24">
        <v>2000</v>
      </c>
      <c r="D8" s="106"/>
      <c r="E8" s="107"/>
      <c r="F8" s="107"/>
      <c r="G8" s="108"/>
      <c r="H8" s="109"/>
    </row>
    <row r="9" spans="1:8" s="1" customFormat="1" ht="12.75">
      <c r="A9" s="22">
        <v>651</v>
      </c>
      <c r="B9" s="105"/>
      <c r="C9" s="24"/>
      <c r="D9" s="106"/>
      <c r="E9" s="107"/>
      <c r="F9" s="107"/>
      <c r="G9" s="108"/>
      <c r="H9" s="109"/>
    </row>
    <row r="10" spans="1:8" s="1" customFormat="1" ht="12.75">
      <c r="A10" s="22">
        <v>652</v>
      </c>
      <c r="B10" s="23"/>
      <c r="C10" s="24"/>
      <c r="D10" s="24">
        <v>643000</v>
      </c>
      <c r="E10" s="24"/>
      <c r="F10" s="24"/>
      <c r="G10" s="25">
        <v>300000</v>
      </c>
      <c r="H10" s="26"/>
    </row>
    <row r="11" spans="1:8" s="1" customFormat="1" ht="12.75">
      <c r="A11" s="22">
        <v>653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661</v>
      </c>
      <c r="B12" s="23"/>
      <c r="C12" s="24">
        <v>1632738</v>
      </c>
      <c r="D12" s="24"/>
      <c r="E12" s="24"/>
      <c r="F12" s="24"/>
      <c r="G12" s="25"/>
      <c r="H12" s="26"/>
    </row>
    <row r="13" spans="1:8" s="1" customFormat="1" ht="12.75">
      <c r="A13" s="22">
        <v>663</v>
      </c>
      <c r="B13" s="23"/>
      <c r="C13" s="24">
        <v>123000</v>
      </c>
      <c r="D13" s="24"/>
      <c r="E13" s="24"/>
      <c r="F13" s="24"/>
      <c r="G13" s="25"/>
      <c r="H13" s="26"/>
    </row>
    <row r="14" spans="1:8" s="1" customFormat="1" ht="12.75">
      <c r="A14" s="22">
        <v>671</v>
      </c>
      <c r="B14" s="23">
        <v>762418.18</v>
      </c>
      <c r="C14" s="24"/>
      <c r="D14" s="24"/>
      <c r="E14" s="24"/>
      <c r="F14" s="24"/>
      <c r="G14" s="25"/>
      <c r="H14" s="26"/>
    </row>
    <row r="15" spans="1:8" s="1" customFormat="1" ht="12.75">
      <c r="A15" s="22">
        <v>673</v>
      </c>
      <c r="B15" s="23"/>
      <c r="C15" s="24"/>
      <c r="D15" s="24">
        <v>50091945.07</v>
      </c>
      <c r="E15" s="24"/>
      <c r="F15" s="24"/>
      <c r="G15" s="25"/>
      <c r="H15" s="26"/>
    </row>
    <row r="16" spans="1:8" s="1" customFormat="1" ht="12.75">
      <c r="A16" s="22">
        <v>683</v>
      </c>
      <c r="B16" s="23"/>
      <c r="C16" s="24">
        <v>2000</v>
      </c>
      <c r="D16" s="24"/>
      <c r="E16" s="24"/>
      <c r="F16" s="24"/>
      <c r="G16" s="25"/>
      <c r="H16" s="26"/>
    </row>
    <row r="17" spans="1:8" s="1" customFormat="1" ht="12.75">
      <c r="A17" s="22">
        <v>723</v>
      </c>
      <c r="B17" s="23"/>
      <c r="C17" s="24"/>
      <c r="D17" s="24"/>
      <c r="E17" s="24"/>
      <c r="F17" s="24"/>
      <c r="G17" s="25">
        <v>32700</v>
      </c>
      <c r="H17" s="26"/>
    </row>
    <row r="18" spans="1:8" s="1" customFormat="1" ht="12.75">
      <c r="A18" s="22">
        <v>922</v>
      </c>
      <c r="B18" s="23"/>
      <c r="C18" s="24">
        <v>8329886</v>
      </c>
      <c r="D18" s="24">
        <v>0</v>
      </c>
      <c r="E18" s="24"/>
      <c r="F18" s="24"/>
      <c r="G18" s="25"/>
      <c r="H18" s="26"/>
    </row>
    <row r="19" spans="1:8" s="1" customFormat="1" ht="13.5" thickBot="1">
      <c r="A19" s="27"/>
      <c r="B19" s="28"/>
      <c r="C19" s="29"/>
      <c r="D19" s="29"/>
      <c r="E19" s="29"/>
      <c r="F19" s="29"/>
      <c r="G19" s="30"/>
      <c r="H19" s="31"/>
    </row>
    <row r="20" spans="1:8" s="1" customFormat="1" ht="30" customHeight="1" thickBot="1">
      <c r="A20" s="32" t="s">
        <v>16</v>
      </c>
      <c r="B20" s="33">
        <f aca="true" t="shared" si="0" ref="B20:G20">SUM(B5:B18)</f>
        <v>762418.18</v>
      </c>
      <c r="C20" s="33">
        <f t="shared" si="0"/>
        <v>10089624</v>
      </c>
      <c r="D20" s="33">
        <f t="shared" si="0"/>
        <v>50734945.07</v>
      </c>
      <c r="E20" s="33">
        <f t="shared" si="0"/>
        <v>326777</v>
      </c>
      <c r="F20" s="33">
        <f t="shared" si="0"/>
        <v>0</v>
      </c>
      <c r="G20" s="34">
        <f t="shared" si="0"/>
        <v>332700</v>
      </c>
      <c r="H20" s="35">
        <v>0</v>
      </c>
    </row>
    <row r="21" spans="1:8" s="1" customFormat="1" ht="28.5" customHeight="1" thickBot="1">
      <c r="A21" s="32" t="s">
        <v>73</v>
      </c>
      <c r="B21" s="141">
        <f>B20+C20+D20+E20+F20+G20+H20</f>
        <v>62246464.25</v>
      </c>
      <c r="C21" s="142"/>
      <c r="D21" s="142"/>
      <c r="E21" s="142"/>
      <c r="F21" s="142"/>
      <c r="G21" s="142"/>
      <c r="H21" s="143"/>
    </row>
    <row r="22" spans="1:8" ht="12.75">
      <c r="A22" s="14"/>
      <c r="B22" s="14"/>
      <c r="C22" s="14"/>
      <c r="D22" s="15"/>
      <c r="E22" s="36"/>
      <c r="H22" s="18"/>
    </row>
    <row r="23" spans="1:8" ht="12.75">
      <c r="A23" s="14"/>
      <c r="B23" s="14"/>
      <c r="C23" s="14"/>
      <c r="D23" s="15"/>
      <c r="E23" s="36"/>
      <c r="H23" s="18"/>
    </row>
    <row r="24" spans="1:8" ht="12.75">
      <c r="A24" s="14"/>
      <c r="B24" s="14"/>
      <c r="C24" s="14"/>
      <c r="D24" s="15"/>
      <c r="E24" s="36"/>
      <c r="H24" s="18"/>
    </row>
    <row r="25" spans="1:8" ht="12.75">
      <c r="A25" s="14"/>
      <c r="B25" s="14"/>
      <c r="C25" s="14"/>
      <c r="D25" s="15"/>
      <c r="E25" s="36"/>
      <c r="H25" s="18"/>
    </row>
    <row r="26" spans="1:8" ht="12.75">
      <c r="A26" s="14"/>
      <c r="B26" s="14"/>
      <c r="C26" s="14"/>
      <c r="D26" s="15"/>
      <c r="E26" s="36"/>
      <c r="H26" s="18"/>
    </row>
    <row r="27" spans="1:8" ht="12.75">
      <c r="A27" s="14"/>
      <c r="B27" s="14"/>
      <c r="C27" s="14"/>
      <c r="D27" s="15"/>
      <c r="E27" s="36"/>
      <c r="H27" s="18"/>
    </row>
    <row r="28" spans="1:8" ht="12.75">
      <c r="A28" s="14"/>
      <c r="B28" s="14"/>
      <c r="C28" s="14"/>
      <c r="D28" s="15"/>
      <c r="E28" s="36"/>
      <c r="H28" s="18"/>
    </row>
    <row r="29" spans="1:8" ht="12.75">
      <c r="A29" s="14"/>
      <c r="B29" s="14"/>
      <c r="C29" s="14"/>
      <c r="D29" s="15"/>
      <c r="E29" s="36"/>
      <c r="H29" s="18"/>
    </row>
    <row r="30" spans="1:8" ht="12.75">
      <c r="A30" s="14"/>
      <c r="B30" s="14"/>
      <c r="C30" s="14"/>
      <c r="D30" s="15"/>
      <c r="E30" s="36"/>
      <c r="H30" s="18"/>
    </row>
    <row r="31" spans="1:8" ht="12.75">
      <c r="A31" s="14"/>
      <c r="B31" s="14"/>
      <c r="C31" s="14"/>
      <c r="D31" s="15"/>
      <c r="E31" s="36"/>
      <c r="H31" s="18"/>
    </row>
    <row r="32" spans="1:8" ht="12.75">
      <c r="A32" s="14"/>
      <c r="B32" s="14"/>
      <c r="C32" s="14"/>
      <c r="D32" s="15"/>
      <c r="E32" s="36"/>
      <c r="H32" s="18"/>
    </row>
    <row r="33" spans="1:8" ht="12.75">
      <c r="A33" s="14"/>
      <c r="B33" s="14"/>
      <c r="C33" s="14"/>
      <c r="D33" s="15"/>
      <c r="E33" s="36"/>
      <c r="H33" s="18"/>
    </row>
    <row r="34" spans="1:8" ht="12.75">
      <c r="A34" s="14"/>
      <c r="B34" s="14"/>
      <c r="C34" s="14"/>
      <c r="D34" s="15"/>
      <c r="E34" s="36"/>
      <c r="H34" s="18"/>
    </row>
    <row r="35" spans="1:8" ht="12.75">
      <c r="A35" s="14"/>
      <c r="B35" s="14"/>
      <c r="C35" s="14"/>
      <c r="D35" s="15"/>
      <c r="E35" s="36"/>
      <c r="H35" s="18"/>
    </row>
    <row r="36" spans="1:8" ht="12.75">
      <c r="A36" s="14"/>
      <c r="B36" s="14"/>
      <c r="C36" s="14"/>
      <c r="D36" s="15"/>
      <c r="E36" s="36"/>
      <c r="H36" s="18"/>
    </row>
    <row r="37" spans="1:8" ht="12.75">
      <c r="A37" s="14"/>
      <c r="B37" s="14"/>
      <c r="C37" s="14"/>
      <c r="D37" s="15"/>
      <c r="E37" s="36"/>
      <c r="H37" s="18"/>
    </row>
    <row r="38" spans="1:8" ht="12.75">
      <c r="A38" s="14"/>
      <c r="B38" s="14"/>
      <c r="C38" s="14"/>
      <c r="D38" s="15"/>
      <c r="E38" s="36"/>
      <c r="H38" s="18"/>
    </row>
    <row r="39" spans="1:8" ht="12.75">
      <c r="A39" s="14"/>
      <c r="B39" s="14"/>
      <c r="C39" s="14"/>
      <c r="D39" s="15"/>
      <c r="E39" s="36"/>
      <c r="H39" s="18"/>
    </row>
    <row r="40" spans="1:8" ht="12.75">
      <c r="A40" s="14"/>
      <c r="B40" s="14"/>
      <c r="C40" s="14"/>
      <c r="D40" s="15"/>
      <c r="E40" s="36"/>
      <c r="H40" s="18"/>
    </row>
    <row r="41" spans="1:8" ht="12.75">
      <c r="A41" s="14"/>
      <c r="B41" s="14"/>
      <c r="C41" s="14"/>
      <c r="D41" s="15"/>
      <c r="E41" s="36"/>
      <c r="H41" s="18"/>
    </row>
    <row r="42" spans="1:8" ht="12.75">
      <c r="A42" s="14"/>
      <c r="B42" s="14"/>
      <c r="C42" s="14"/>
      <c r="D42" s="15"/>
      <c r="E42" s="36"/>
      <c r="H42" s="18"/>
    </row>
    <row r="43" spans="1:8" ht="12.75">
      <c r="A43" s="14"/>
      <c r="B43" s="14"/>
      <c r="C43" s="14"/>
      <c r="D43" s="15"/>
      <c r="E43" s="36"/>
      <c r="H43" s="18"/>
    </row>
    <row r="44" spans="1:8" ht="12.75">
      <c r="A44" s="14"/>
      <c r="B44" s="14"/>
      <c r="C44" s="14"/>
      <c r="D44" s="15"/>
      <c r="E44" s="36"/>
      <c r="H44" s="18"/>
    </row>
    <row r="45" spans="1:8" ht="12.75">
      <c r="A45" s="14"/>
      <c r="B45" s="14"/>
      <c r="C45" s="14"/>
      <c r="D45" s="15"/>
      <c r="E45" s="36"/>
      <c r="H45" s="18"/>
    </row>
    <row r="46" spans="1:8" ht="12.75">
      <c r="A46" s="14"/>
      <c r="B46" s="14"/>
      <c r="C46" s="14"/>
      <c r="D46" s="15"/>
      <c r="E46" s="36"/>
      <c r="H46" s="18"/>
    </row>
    <row r="47" spans="1:8" ht="12.75">
      <c r="A47" s="14"/>
      <c r="B47" s="14"/>
      <c r="C47" s="14"/>
      <c r="D47" s="15"/>
      <c r="E47" s="36"/>
      <c r="H47" s="18"/>
    </row>
    <row r="48" spans="3:5" ht="24" customHeight="1">
      <c r="C48" s="40"/>
      <c r="D48" s="38"/>
      <c r="E48" s="41"/>
    </row>
    <row r="49" spans="3:5" ht="12.75">
      <c r="C49" s="40"/>
      <c r="D49" s="42"/>
      <c r="E49" s="43"/>
    </row>
    <row r="50" spans="4:5" ht="12.75">
      <c r="D50" s="44"/>
      <c r="E50" s="45"/>
    </row>
    <row r="51" spans="4:5" ht="12.75">
      <c r="D51" s="46"/>
      <c r="E51" s="47"/>
    </row>
    <row r="52" spans="4:5" ht="12.75">
      <c r="D52" s="38"/>
      <c r="E52" s="39"/>
    </row>
    <row r="53" spans="3:5" ht="12.75">
      <c r="C53" s="40"/>
      <c r="D53" s="38"/>
      <c r="E53" s="48"/>
    </row>
    <row r="54" spans="3:5" ht="12.75">
      <c r="C54" s="40"/>
      <c r="D54" s="38"/>
      <c r="E54" s="43"/>
    </row>
    <row r="55" spans="4:5" ht="12.75">
      <c r="D55" s="38"/>
      <c r="E55" s="39"/>
    </row>
    <row r="56" spans="4:5" ht="12.75">
      <c r="D56" s="38"/>
      <c r="E56" s="47"/>
    </row>
    <row r="57" spans="4:5" ht="12.75">
      <c r="D57" s="38"/>
      <c r="E57" s="39"/>
    </row>
    <row r="58" spans="1:8" s="1" customFormat="1" ht="30" customHeight="1">
      <c r="A58" s="37"/>
      <c r="B58" s="37"/>
      <c r="C58" s="37"/>
      <c r="D58" s="38"/>
      <c r="E58" s="49"/>
      <c r="F58" s="10"/>
      <c r="G58" s="10"/>
      <c r="H58" s="10"/>
    </row>
    <row r="59" spans="1:8" s="1" customFormat="1" ht="28.5" customHeight="1">
      <c r="A59" s="37"/>
      <c r="B59" s="37"/>
      <c r="C59" s="37"/>
      <c r="D59" s="44"/>
      <c r="E59" s="45"/>
      <c r="F59" s="10"/>
      <c r="G59" s="10"/>
      <c r="H59" s="10"/>
    </row>
    <row r="60" spans="2:5" ht="12.75">
      <c r="B60" s="40"/>
      <c r="D60" s="44"/>
      <c r="E60" s="50"/>
    </row>
    <row r="61" spans="3:5" ht="12.75">
      <c r="C61" s="40"/>
      <c r="D61" s="44"/>
      <c r="E61" s="51"/>
    </row>
    <row r="62" spans="3:5" ht="12.75">
      <c r="C62" s="40"/>
      <c r="D62" s="46"/>
      <c r="E62" s="43"/>
    </row>
    <row r="63" spans="4:5" ht="12.75">
      <c r="D63" s="38"/>
      <c r="E63" s="39"/>
    </row>
    <row r="64" spans="2:5" ht="12.75">
      <c r="B64" s="40"/>
      <c r="D64" s="38"/>
      <c r="E64" s="41"/>
    </row>
    <row r="65" spans="3:5" ht="12.75">
      <c r="C65" s="40"/>
      <c r="D65" s="38"/>
      <c r="E65" s="50"/>
    </row>
    <row r="66" spans="3:5" ht="12.75">
      <c r="C66" s="40"/>
      <c r="D66" s="46"/>
      <c r="E66" s="43"/>
    </row>
    <row r="67" spans="4:5" ht="12.75">
      <c r="D67" s="44"/>
      <c r="E67" s="39"/>
    </row>
    <row r="68" spans="3:5" ht="13.5" customHeight="1">
      <c r="C68" s="40"/>
      <c r="D68" s="44"/>
      <c r="E68" s="50"/>
    </row>
    <row r="69" spans="4:5" ht="13.5" customHeight="1">
      <c r="D69" s="46"/>
      <c r="E69" s="49"/>
    </row>
    <row r="70" spans="4:5" ht="13.5" customHeight="1">
      <c r="D70" s="38"/>
      <c r="E70" s="39"/>
    </row>
    <row r="71" spans="1:8" s="1" customFormat="1" ht="30" customHeight="1">
      <c r="A71" s="37"/>
      <c r="B71" s="37"/>
      <c r="C71" s="37"/>
      <c r="D71" s="46"/>
      <c r="E71" s="43"/>
      <c r="F71" s="10"/>
      <c r="G71" s="10"/>
      <c r="H71" s="10"/>
    </row>
    <row r="72" spans="1:8" s="1" customFormat="1" ht="28.5" customHeight="1">
      <c r="A72" s="37"/>
      <c r="B72" s="37"/>
      <c r="C72" s="37"/>
      <c r="D72" s="38"/>
      <c r="E72" s="39"/>
      <c r="F72" s="10"/>
      <c r="G72" s="10"/>
      <c r="H72" s="10"/>
    </row>
    <row r="73" spans="4:5" ht="13.5" customHeight="1">
      <c r="D73" s="38"/>
      <c r="E73" s="39"/>
    </row>
    <row r="74" spans="1:5" ht="13.5" customHeight="1">
      <c r="A74" s="40"/>
      <c r="D74" s="52"/>
      <c r="E74" s="50"/>
    </row>
    <row r="75" spans="2:5" ht="13.5" customHeight="1">
      <c r="B75" s="40"/>
      <c r="C75" s="40"/>
      <c r="D75" s="53"/>
      <c r="E75" s="50"/>
    </row>
    <row r="76" spans="2:5" ht="13.5" customHeight="1">
      <c r="B76" s="40"/>
      <c r="C76" s="40"/>
      <c r="D76" s="53"/>
      <c r="E76" s="41"/>
    </row>
    <row r="77" spans="2:5" ht="13.5" customHeight="1">
      <c r="B77" s="40"/>
      <c r="C77" s="40"/>
      <c r="D77" s="46"/>
      <c r="E77" s="47"/>
    </row>
    <row r="78" spans="4:5" ht="28.5" customHeight="1">
      <c r="D78" s="38"/>
      <c r="E78" s="39"/>
    </row>
    <row r="79" spans="2:5" ht="13.5" customHeight="1">
      <c r="B79" s="40"/>
      <c r="D79" s="38"/>
      <c r="E79" s="50"/>
    </row>
    <row r="80" spans="3:5" ht="13.5" customHeight="1">
      <c r="C80" s="40"/>
      <c r="D80" s="38"/>
      <c r="E80" s="41"/>
    </row>
    <row r="81" spans="3:5" ht="13.5" customHeight="1">
      <c r="C81" s="40"/>
      <c r="D81" s="46"/>
      <c r="E81" s="43"/>
    </row>
    <row r="82" spans="4:5" ht="13.5" customHeight="1">
      <c r="D82" s="38"/>
      <c r="E82" s="39"/>
    </row>
    <row r="83" spans="4:5" ht="22.5" customHeight="1">
      <c r="D83" s="38"/>
      <c r="E83" s="39"/>
    </row>
    <row r="84" spans="4:5" ht="13.5" customHeight="1">
      <c r="D84" s="54"/>
      <c r="E84" s="55"/>
    </row>
    <row r="85" spans="4:5" ht="13.5" customHeight="1">
      <c r="D85" s="38"/>
      <c r="E85" s="39"/>
    </row>
    <row r="86" spans="4:5" ht="13.5" customHeight="1">
      <c r="D86" s="38"/>
      <c r="E86" s="39"/>
    </row>
    <row r="87" spans="4:5" ht="13.5" customHeight="1">
      <c r="D87" s="38"/>
      <c r="E87" s="39"/>
    </row>
    <row r="88" spans="4:5" ht="13.5" customHeight="1">
      <c r="D88" s="46"/>
      <c r="E88" s="43"/>
    </row>
    <row r="89" spans="4:5" ht="13.5" customHeight="1">
      <c r="D89" s="38"/>
      <c r="E89" s="39"/>
    </row>
    <row r="90" spans="4:5" ht="13.5" customHeight="1">
      <c r="D90" s="46"/>
      <c r="E90" s="43"/>
    </row>
    <row r="91" spans="4:5" ht="13.5" customHeight="1">
      <c r="D91" s="38"/>
      <c r="E91" s="39"/>
    </row>
    <row r="92" spans="4:5" ht="13.5" customHeight="1">
      <c r="D92" s="38"/>
      <c r="E92" s="39"/>
    </row>
    <row r="93" spans="4:5" ht="13.5" customHeight="1">
      <c r="D93" s="38"/>
      <c r="E93" s="39"/>
    </row>
    <row r="94" spans="4:5" ht="22.5" customHeight="1">
      <c r="D94" s="38"/>
      <c r="E94" s="39"/>
    </row>
    <row r="95" spans="1:5" ht="13.5" customHeight="1">
      <c r="A95" s="56"/>
      <c r="B95" s="56"/>
      <c r="C95" s="56"/>
      <c r="D95" s="57"/>
      <c r="E95" s="58"/>
    </row>
    <row r="96" spans="3:5" ht="13.5" customHeight="1">
      <c r="C96" s="40"/>
      <c r="D96" s="38"/>
      <c r="E96" s="41"/>
    </row>
    <row r="97" spans="4:5" ht="13.5" customHeight="1">
      <c r="D97" s="59"/>
      <c r="E97" s="60"/>
    </row>
    <row r="98" spans="4:5" ht="13.5" customHeight="1">
      <c r="D98" s="38"/>
      <c r="E98" s="39"/>
    </row>
    <row r="99" spans="4:5" ht="13.5" customHeight="1">
      <c r="D99" s="54"/>
      <c r="E99" s="55"/>
    </row>
    <row r="100" spans="4:5" ht="13.5" customHeight="1">
      <c r="D100" s="54"/>
      <c r="E100" s="55"/>
    </row>
    <row r="101" spans="4:5" ht="13.5" customHeight="1">
      <c r="D101" s="38"/>
      <c r="E101" s="39"/>
    </row>
    <row r="102" spans="4:5" ht="13.5" customHeight="1">
      <c r="D102" s="46"/>
      <c r="E102" s="43"/>
    </row>
    <row r="103" spans="4:5" ht="12.75">
      <c r="D103" s="38"/>
      <c r="E103" s="39"/>
    </row>
    <row r="104" spans="4:5" ht="12.75">
      <c r="D104" s="38"/>
      <c r="E104" s="39"/>
    </row>
    <row r="105" spans="4:5" ht="12.75">
      <c r="D105" s="46"/>
      <c r="E105" s="43"/>
    </row>
    <row r="106" spans="4:5" ht="12.75">
      <c r="D106" s="38"/>
      <c r="E106" s="39"/>
    </row>
    <row r="107" spans="4:5" ht="12.75">
      <c r="D107" s="54"/>
      <c r="E107" s="55"/>
    </row>
    <row r="108" spans="4:5" ht="12.75">
      <c r="D108" s="46"/>
      <c r="E108" s="60"/>
    </row>
    <row r="109" spans="4:5" ht="12.75">
      <c r="D109" s="44"/>
      <c r="E109" s="55"/>
    </row>
    <row r="110" spans="4:5" ht="12.75">
      <c r="D110" s="46"/>
      <c r="E110" s="43"/>
    </row>
    <row r="111" spans="4:5" ht="12.75">
      <c r="D111" s="38"/>
      <c r="E111" s="39"/>
    </row>
    <row r="112" spans="3:5" ht="12.75">
      <c r="C112" s="40"/>
      <c r="D112" s="38"/>
      <c r="E112" s="41"/>
    </row>
    <row r="113" spans="4:5" ht="12.75">
      <c r="D113" s="44"/>
      <c r="E113" s="43"/>
    </row>
    <row r="114" spans="4:5" ht="12.75">
      <c r="D114" s="44"/>
      <c r="E114" s="55"/>
    </row>
    <row r="115" spans="3:5" ht="12.75">
      <c r="C115" s="40"/>
      <c r="D115" s="44"/>
      <c r="E115" s="61"/>
    </row>
    <row r="116" spans="3:5" ht="12.75">
      <c r="C116" s="40"/>
      <c r="D116" s="46"/>
      <c r="E116" s="47"/>
    </row>
    <row r="117" spans="4:5" ht="12.75">
      <c r="D117" s="38"/>
      <c r="E117" s="39"/>
    </row>
    <row r="118" spans="4:5" ht="12.75">
      <c r="D118" s="59"/>
      <c r="E118" s="62"/>
    </row>
    <row r="119" spans="4:5" ht="12.75">
      <c r="D119" s="54"/>
      <c r="E119" s="55"/>
    </row>
    <row r="120" spans="2:5" ht="28.5" customHeight="1">
      <c r="B120" s="40"/>
      <c r="D120" s="54"/>
      <c r="E120" s="63"/>
    </row>
    <row r="121" spans="3:5" ht="12.75">
      <c r="C121" s="40"/>
      <c r="D121" s="54"/>
      <c r="E121" s="63"/>
    </row>
    <row r="122" spans="4:5" ht="12.75">
      <c r="D122" s="59"/>
      <c r="E122" s="60"/>
    </row>
    <row r="123" spans="4:5" ht="12.75">
      <c r="D123" s="54"/>
      <c r="E123" s="55"/>
    </row>
    <row r="124" spans="2:5" ht="12.75">
      <c r="B124" s="40"/>
      <c r="D124" s="54"/>
      <c r="E124" s="64"/>
    </row>
    <row r="125" spans="3:5" ht="12.75">
      <c r="C125" s="40"/>
      <c r="D125" s="54"/>
      <c r="E125" s="41"/>
    </row>
    <row r="126" spans="3:5" ht="12.75">
      <c r="C126" s="40"/>
      <c r="D126" s="46"/>
      <c r="E126" s="47"/>
    </row>
    <row r="127" spans="4:5" ht="12.75">
      <c r="D127" s="38"/>
      <c r="E127" s="39"/>
    </row>
    <row r="128" spans="3:5" ht="12.75">
      <c r="C128" s="40"/>
      <c r="D128" s="38"/>
      <c r="E128" s="61"/>
    </row>
    <row r="129" spans="4:5" ht="12.75">
      <c r="D129" s="59"/>
      <c r="E129" s="60"/>
    </row>
    <row r="130" spans="4:5" ht="12.75">
      <c r="D130" s="54"/>
      <c r="E130" s="55"/>
    </row>
    <row r="131" spans="4:5" ht="12.75">
      <c r="D131" s="38"/>
      <c r="E131" s="39"/>
    </row>
    <row r="132" spans="1:5" ht="15.75">
      <c r="A132" s="65"/>
      <c r="B132" s="14"/>
      <c r="C132" s="14"/>
      <c r="D132" s="14"/>
      <c r="E132" s="50"/>
    </row>
    <row r="133" spans="1:5" ht="12.75">
      <c r="A133" s="40"/>
      <c r="D133" s="52"/>
      <c r="E133" s="50"/>
    </row>
    <row r="134" spans="1:5" ht="12.75">
      <c r="A134" s="40"/>
      <c r="B134" s="40"/>
      <c r="D134" s="52"/>
      <c r="E134" s="41"/>
    </row>
    <row r="135" spans="3:5" ht="12.75">
      <c r="C135" s="40"/>
      <c r="D135" s="38"/>
      <c r="E135" s="50"/>
    </row>
    <row r="136" spans="4:5" ht="12.75">
      <c r="D136" s="42"/>
      <c r="E136" s="43"/>
    </row>
    <row r="137" spans="2:5" ht="12.75">
      <c r="B137" s="40"/>
      <c r="D137" s="38"/>
      <c r="E137" s="41"/>
    </row>
    <row r="138" spans="3:5" ht="12.75">
      <c r="C138" s="40"/>
      <c r="D138" s="38"/>
      <c r="E138" s="41"/>
    </row>
    <row r="139" spans="4:5" ht="12.75">
      <c r="D139" s="46"/>
      <c r="E139" s="47"/>
    </row>
    <row r="140" spans="3:5" ht="12.75">
      <c r="C140" s="40"/>
      <c r="D140" s="38"/>
      <c r="E140" s="48"/>
    </row>
    <row r="141" spans="4:5" ht="12.75">
      <c r="D141" s="38"/>
      <c r="E141" s="47"/>
    </row>
    <row r="142" spans="2:5" ht="12.75">
      <c r="B142" s="40"/>
      <c r="D142" s="44"/>
      <c r="E142" s="50"/>
    </row>
    <row r="143" spans="3:5" ht="12.75">
      <c r="C143" s="40"/>
      <c r="D143" s="44"/>
      <c r="E143" s="51"/>
    </row>
    <row r="144" spans="4:5" ht="11.25" customHeight="1">
      <c r="D144" s="46"/>
      <c r="E144" s="43"/>
    </row>
    <row r="145" spans="1:5" ht="24" customHeight="1">
      <c r="A145" s="40"/>
      <c r="D145" s="52"/>
      <c r="E145" s="50"/>
    </row>
    <row r="146" spans="2:5" ht="15" customHeight="1">
      <c r="B146" s="40"/>
      <c r="D146" s="38"/>
      <c r="E146" s="50"/>
    </row>
    <row r="147" spans="3:5" ht="11.25" customHeight="1">
      <c r="C147" s="40"/>
      <c r="D147" s="38"/>
      <c r="E147" s="41"/>
    </row>
    <row r="148" spans="3:5" ht="12.75">
      <c r="C148" s="40"/>
      <c r="D148" s="46"/>
      <c r="E148" s="43"/>
    </row>
    <row r="149" spans="3:5" ht="13.5" customHeight="1">
      <c r="C149" s="40"/>
      <c r="D149" s="38"/>
      <c r="E149" s="41"/>
    </row>
    <row r="150" spans="4:5" ht="12.75" customHeight="1">
      <c r="D150" s="59"/>
      <c r="E150" s="60"/>
    </row>
    <row r="151" spans="3:5" ht="12.75" customHeight="1">
      <c r="C151" s="40"/>
      <c r="D151" s="44"/>
      <c r="E151" s="61"/>
    </row>
    <row r="152" spans="3:5" ht="12.75">
      <c r="C152" s="40"/>
      <c r="D152" s="46"/>
      <c r="E152" s="47"/>
    </row>
    <row r="153" spans="4:5" ht="12.75">
      <c r="D153" s="59"/>
      <c r="E153" s="66"/>
    </row>
    <row r="154" spans="2:5" ht="12.75">
      <c r="B154" s="40"/>
      <c r="D154" s="54"/>
      <c r="E154" s="64"/>
    </row>
    <row r="155" spans="3:5" ht="12.75">
      <c r="C155" s="40"/>
      <c r="D155" s="54"/>
      <c r="E155" s="41"/>
    </row>
    <row r="156" spans="3:5" ht="12.75">
      <c r="C156" s="40"/>
      <c r="D156" s="46"/>
      <c r="E156" s="47"/>
    </row>
    <row r="157" spans="3:5" ht="19.5" customHeight="1">
      <c r="C157" s="40"/>
      <c r="D157" s="46"/>
      <c r="E157" s="47"/>
    </row>
    <row r="158" spans="4:5" ht="15" customHeight="1">
      <c r="D158" s="38"/>
      <c r="E158" s="39"/>
    </row>
    <row r="159" spans="1:8" ht="18">
      <c r="A159" s="144"/>
      <c r="B159" s="145"/>
      <c r="C159" s="145"/>
      <c r="D159" s="145"/>
      <c r="E159" s="145"/>
      <c r="F159" s="67"/>
      <c r="G159" s="67"/>
      <c r="H159" s="67"/>
    </row>
    <row r="160" spans="1:5" ht="12.75">
      <c r="A160" s="56"/>
      <c r="B160" s="56"/>
      <c r="C160" s="56"/>
      <c r="D160" s="57"/>
      <c r="E160" s="58"/>
    </row>
    <row r="162" spans="1:5" ht="15.75">
      <c r="A162" s="69"/>
      <c r="B162" s="40"/>
      <c r="C162" s="40"/>
      <c r="D162" s="70"/>
      <c r="E162" s="13"/>
    </row>
    <row r="163" spans="1:5" ht="12.75">
      <c r="A163" s="40"/>
      <c r="B163" s="40"/>
      <c r="C163" s="40"/>
      <c r="D163" s="70"/>
      <c r="E163" s="13"/>
    </row>
    <row r="164" spans="1:5" ht="12.75">
      <c r="A164" s="40"/>
      <c r="B164" s="40"/>
      <c r="C164" s="40"/>
      <c r="D164" s="70"/>
      <c r="E164" s="13"/>
    </row>
    <row r="165" spans="1:5" ht="22.5" customHeight="1">
      <c r="A165" s="40"/>
      <c r="B165" s="40"/>
      <c r="C165" s="40"/>
      <c r="D165" s="70"/>
      <c r="E165" s="13"/>
    </row>
    <row r="166" spans="1:5" ht="12.75">
      <c r="A166" s="40"/>
      <c r="B166" s="40"/>
      <c r="C166" s="40"/>
      <c r="D166" s="70"/>
      <c r="E166" s="13"/>
    </row>
    <row r="167" spans="1:3" ht="12.75">
      <c r="A167" s="40"/>
      <c r="B167" s="40"/>
      <c r="C167" s="40"/>
    </row>
    <row r="168" spans="1:5" ht="12.75">
      <c r="A168" s="40"/>
      <c r="B168" s="40"/>
      <c r="C168" s="40"/>
      <c r="D168" s="70"/>
      <c r="E168" s="13"/>
    </row>
    <row r="169" spans="1:5" ht="12.75">
      <c r="A169" s="40"/>
      <c r="B169" s="40"/>
      <c r="C169" s="40"/>
      <c r="D169" s="70"/>
      <c r="E169" s="71"/>
    </row>
    <row r="170" spans="1:5" ht="13.5" customHeight="1">
      <c r="A170" s="40"/>
      <c r="B170" s="40"/>
      <c r="C170" s="40"/>
      <c r="D170" s="70"/>
      <c r="E170" s="13"/>
    </row>
    <row r="171" spans="1:5" ht="13.5" customHeight="1">
      <c r="A171" s="40"/>
      <c r="B171" s="40"/>
      <c r="C171" s="40"/>
      <c r="D171" s="70"/>
      <c r="E171" s="48"/>
    </row>
    <row r="172" spans="4:5" ht="13.5" customHeight="1">
      <c r="D172" s="46"/>
      <c r="E172" s="49"/>
    </row>
    <row r="184" spans="1:8" s="67" customFormat="1" ht="18" customHeight="1">
      <c r="A184" s="37"/>
      <c r="B184" s="37"/>
      <c r="C184" s="37"/>
      <c r="D184" s="68"/>
      <c r="E184" s="10"/>
      <c r="F184" s="10"/>
      <c r="G184" s="10"/>
      <c r="H184" s="10"/>
    </row>
    <row r="185" ht="28.5" customHeight="1"/>
    <row r="189" ht="17.25" customHeight="1"/>
    <row r="190" ht="13.5" customHeight="1"/>
    <row r="196" ht="22.5" customHeight="1"/>
    <row r="197" ht="22.5" customHeight="1"/>
  </sheetData>
  <sheetProtection/>
  <mergeCells count="4">
    <mergeCell ref="A1:H1"/>
    <mergeCell ref="B21:H21"/>
    <mergeCell ref="A159:E159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1" max="8" man="1"/>
    <brk id="118" max="9" man="1"/>
    <brk id="18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11.421875" style="85" bestFit="1" customWidth="1"/>
    <col min="2" max="2" width="35.28125" style="88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1.0039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6384" width="11.421875" style="10" customWidth="1"/>
  </cols>
  <sheetData>
    <row r="1" spans="1:10" ht="24" customHeight="1">
      <c r="A1" s="149" t="s">
        <v>17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s="13" customFormat="1" ht="67.5">
      <c r="A2" s="11" t="s">
        <v>18</v>
      </c>
      <c r="B2" s="11" t="s">
        <v>19</v>
      </c>
      <c r="C2" s="12" t="s">
        <v>79</v>
      </c>
      <c r="D2" s="89" t="s">
        <v>9</v>
      </c>
      <c r="E2" s="89" t="s">
        <v>10</v>
      </c>
      <c r="F2" s="89" t="s">
        <v>11</v>
      </c>
      <c r="G2" s="89" t="s">
        <v>12</v>
      </c>
      <c r="H2" s="89" t="s">
        <v>20</v>
      </c>
      <c r="I2" s="89" t="s">
        <v>14</v>
      </c>
      <c r="J2" s="89" t="s">
        <v>15</v>
      </c>
    </row>
    <row r="3" spans="1:10" ht="12.75">
      <c r="A3" s="84"/>
      <c r="B3" s="16"/>
      <c r="C3" s="10"/>
      <c r="D3" s="10"/>
      <c r="E3" s="10"/>
      <c r="F3" s="10"/>
      <c r="G3" s="10"/>
      <c r="H3" s="10"/>
      <c r="I3" s="10"/>
      <c r="J3" s="10"/>
    </row>
    <row r="4" spans="1:2" s="13" customFormat="1" ht="25.5">
      <c r="A4" s="84"/>
      <c r="B4" s="86" t="s">
        <v>48</v>
      </c>
    </row>
    <row r="5" spans="1:10" ht="12.75">
      <c r="A5" s="84"/>
      <c r="B5" s="16"/>
      <c r="C5" s="10"/>
      <c r="D5" s="10"/>
      <c r="E5" s="62"/>
      <c r="F5" s="10"/>
      <c r="G5" s="10"/>
      <c r="H5" s="10"/>
      <c r="I5" s="10"/>
      <c r="J5" s="10"/>
    </row>
    <row r="6" spans="1:2" s="13" customFormat="1" ht="12.75">
      <c r="A6" s="84"/>
      <c r="B6" s="110" t="s">
        <v>49</v>
      </c>
    </row>
    <row r="7" spans="1:2" s="13" customFormat="1" ht="12.75" customHeight="1">
      <c r="A7" s="93" t="s">
        <v>39</v>
      </c>
      <c r="B7" s="103" t="s">
        <v>50</v>
      </c>
    </row>
    <row r="8" spans="1:10" s="13" customFormat="1" ht="12.75">
      <c r="A8" s="84">
        <v>3</v>
      </c>
      <c r="B8" s="87" t="s">
        <v>21</v>
      </c>
      <c r="C8" s="64">
        <f>SUM(D8:J8)</f>
        <v>50122199.07</v>
      </c>
      <c r="D8" s="64">
        <f>+D9+D13+D19+D21</f>
        <v>200000</v>
      </c>
      <c r="E8" s="64">
        <f aca="true" t="shared" si="0" ref="E8:J8">+E9+E13+E19+E21</f>
        <v>1461193</v>
      </c>
      <c r="F8" s="64">
        <f>F9+F13+F19+F21</f>
        <v>48446945.07</v>
      </c>
      <c r="G8" s="64">
        <f t="shared" si="0"/>
        <v>14061</v>
      </c>
      <c r="H8" s="64">
        <f t="shared" si="0"/>
        <v>0</v>
      </c>
      <c r="I8" s="64">
        <f t="shared" si="0"/>
        <v>0</v>
      </c>
      <c r="J8" s="64">
        <f t="shared" si="0"/>
        <v>0</v>
      </c>
    </row>
    <row r="9" spans="1:10" s="13" customFormat="1" ht="12.75">
      <c r="A9" s="84">
        <v>31</v>
      </c>
      <c r="B9" s="87" t="s">
        <v>22</v>
      </c>
      <c r="C9" s="64">
        <f aca="true" t="shared" si="1" ref="C9:C22">SUM(D9:J9)</f>
        <v>36623294.46</v>
      </c>
      <c r="D9" s="64">
        <f>SUM(D10:D12)</f>
        <v>200000</v>
      </c>
      <c r="E9" s="64">
        <f aca="true" t="shared" si="2" ref="E9:J9">SUM(E10:E12)</f>
        <v>1361193</v>
      </c>
      <c r="F9" s="64">
        <f t="shared" si="2"/>
        <v>35062101.46</v>
      </c>
      <c r="G9" s="64">
        <f t="shared" si="2"/>
        <v>0</v>
      </c>
      <c r="H9" s="64">
        <f t="shared" si="2"/>
        <v>0</v>
      </c>
      <c r="I9" s="64">
        <f t="shared" si="2"/>
        <v>0</v>
      </c>
      <c r="J9" s="64">
        <f t="shared" si="2"/>
        <v>0</v>
      </c>
    </row>
    <row r="10" spans="1:10" ht="12.75">
      <c r="A10" s="83">
        <v>311</v>
      </c>
      <c r="B10" s="16" t="s">
        <v>23</v>
      </c>
      <c r="C10" s="62">
        <v>30629313.91</v>
      </c>
      <c r="D10" s="62">
        <v>200000</v>
      </c>
      <c r="E10" s="62">
        <v>1361193</v>
      </c>
      <c r="F10" s="62">
        <v>29068121.15</v>
      </c>
      <c r="G10" s="62"/>
      <c r="H10" s="62"/>
      <c r="I10" s="62"/>
      <c r="J10" s="62"/>
    </row>
    <row r="11" spans="1:10" ht="12.75">
      <c r="A11" s="83">
        <v>312</v>
      </c>
      <c r="B11" s="16" t="s">
        <v>24</v>
      </c>
      <c r="C11" s="62">
        <v>1265000</v>
      </c>
      <c r="D11" s="62"/>
      <c r="E11" s="62"/>
      <c r="F11" s="62">
        <v>1262500</v>
      </c>
      <c r="G11" s="62"/>
      <c r="H11" s="62"/>
      <c r="I11" s="62"/>
      <c r="J11" s="62"/>
    </row>
    <row r="12" spans="1:10" ht="12.75">
      <c r="A12" s="83">
        <v>313</v>
      </c>
      <c r="B12" s="16" t="s">
        <v>25</v>
      </c>
      <c r="C12" s="62">
        <f t="shared" si="1"/>
        <v>4731480.31</v>
      </c>
      <c r="D12" s="62"/>
      <c r="E12" s="62"/>
      <c r="F12" s="62">
        <v>4731480.31</v>
      </c>
      <c r="G12" s="62"/>
      <c r="H12" s="62"/>
      <c r="I12" s="62"/>
      <c r="J12" s="62"/>
    </row>
    <row r="13" spans="1:12" s="13" customFormat="1" ht="12.75">
      <c r="A13" s="84">
        <v>32</v>
      </c>
      <c r="B13" s="87" t="s">
        <v>26</v>
      </c>
      <c r="C13" s="64">
        <f t="shared" si="1"/>
        <v>13410904.61</v>
      </c>
      <c r="D13" s="64">
        <f>SUM(D14:D18)</f>
        <v>0</v>
      </c>
      <c r="E13" s="64">
        <f aca="true" t="shared" si="3" ref="E13:J13">SUM(E14:E18)</f>
        <v>100000</v>
      </c>
      <c r="F13" s="64">
        <f t="shared" si="3"/>
        <v>13296843.61</v>
      </c>
      <c r="G13" s="64">
        <f t="shared" si="3"/>
        <v>14061</v>
      </c>
      <c r="H13" s="64">
        <f t="shared" si="3"/>
        <v>0</v>
      </c>
      <c r="I13" s="64">
        <f t="shared" si="3"/>
        <v>0</v>
      </c>
      <c r="J13" s="64">
        <f t="shared" si="3"/>
        <v>0</v>
      </c>
      <c r="L13" s="64"/>
    </row>
    <row r="14" spans="1:10" ht="12.75">
      <c r="A14" s="83">
        <v>321</v>
      </c>
      <c r="B14" s="16" t="s">
        <v>27</v>
      </c>
      <c r="C14" s="62">
        <v>1803000</v>
      </c>
      <c r="D14" s="62"/>
      <c r="E14" s="62"/>
      <c r="F14" s="62">
        <v>1796830</v>
      </c>
      <c r="G14" s="62"/>
      <c r="H14" s="62"/>
      <c r="I14" s="62"/>
      <c r="J14" s="62"/>
    </row>
    <row r="15" spans="1:10" ht="12.75">
      <c r="A15" s="83">
        <v>322</v>
      </c>
      <c r="B15" s="16" t="s">
        <v>28</v>
      </c>
      <c r="C15" s="62">
        <v>5965115</v>
      </c>
      <c r="D15" s="62"/>
      <c r="E15" s="62">
        <v>100000</v>
      </c>
      <c r="F15" s="62">
        <v>5864115</v>
      </c>
      <c r="G15" s="62"/>
      <c r="H15" s="62"/>
      <c r="I15" s="62"/>
      <c r="J15" s="62"/>
    </row>
    <row r="16" spans="1:10" ht="12.75">
      <c r="A16" s="83">
        <v>323</v>
      </c>
      <c r="B16" s="16" t="s">
        <v>29</v>
      </c>
      <c r="C16" s="62">
        <v>5213650</v>
      </c>
      <c r="D16" s="62"/>
      <c r="E16" s="62"/>
      <c r="F16" s="62">
        <v>5057497.61</v>
      </c>
      <c r="G16" s="62"/>
      <c r="H16" s="62"/>
      <c r="I16" s="62"/>
      <c r="J16" s="62"/>
    </row>
    <row r="17" spans="1:10" ht="12.75" customHeight="1">
      <c r="A17" s="83">
        <v>324</v>
      </c>
      <c r="B17" s="16" t="s">
        <v>68</v>
      </c>
      <c r="C17" s="62">
        <v>14061</v>
      </c>
      <c r="D17" s="62"/>
      <c r="E17" s="62"/>
      <c r="F17" s="62">
        <v>0</v>
      </c>
      <c r="G17" s="62">
        <v>14061</v>
      </c>
      <c r="H17" s="62"/>
      <c r="I17" s="62"/>
      <c r="J17" s="62"/>
    </row>
    <row r="18" spans="1:10" ht="12.75">
      <c r="A18" s="83">
        <v>329</v>
      </c>
      <c r="B18" s="16" t="s">
        <v>30</v>
      </c>
      <c r="C18" s="62">
        <v>578401</v>
      </c>
      <c r="D18" s="62"/>
      <c r="E18" s="62"/>
      <c r="F18" s="62">
        <v>578401</v>
      </c>
      <c r="G18" s="62"/>
      <c r="H18" s="62"/>
      <c r="I18" s="62"/>
      <c r="J18" s="62"/>
    </row>
    <row r="19" spans="1:10" ht="12.75">
      <c r="A19" s="84">
        <v>34</v>
      </c>
      <c r="B19" s="87" t="s">
        <v>31</v>
      </c>
      <c r="C19" s="64">
        <f t="shared" si="1"/>
        <v>38000</v>
      </c>
      <c r="D19" s="64">
        <f>+D20</f>
        <v>0</v>
      </c>
      <c r="E19" s="64">
        <f aca="true" t="shared" si="4" ref="E19:J19">+E20</f>
        <v>0</v>
      </c>
      <c r="F19" s="64">
        <f t="shared" si="4"/>
        <v>38000</v>
      </c>
      <c r="G19" s="64">
        <f t="shared" si="4"/>
        <v>0</v>
      </c>
      <c r="H19" s="64">
        <f t="shared" si="4"/>
        <v>0</v>
      </c>
      <c r="I19" s="64">
        <f t="shared" si="4"/>
        <v>0</v>
      </c>
      <c r="J19" s="64">
        <f t="shared" si="4"/>
        <v>0</v>
      </c>
    </row>
    <row r="20" spans="1:10" ht="12.75">
      <c r="A20" s="83">
        <v>343</v>
      </c>
      <c r="B20" s="16" t="s">
        <v>32</v>
      </c>
      <c r="C20" s="62">
        <f t="shared" si="1"/>
        <v>38000</v>
      </c>
      <c r="D20" s="62"/>
      <c r="E20" s="62"/>
      <c r="F20" s="62">
        <v>38000</v>
      </c>
      <c r="G20" s="62"/>
      <c r="H20" s="62"/>
      <c r="I20" s="62"/>
      <c r="J20" s="62"/>
    </row>
    <row r="21" spans="1:10" s="13" customFormat="1" ht="12.75">
      <c r="A21" s="84">
        <v>38</v>
      </c>
      <c r="B21" s="87" t="s">
        <v>69</v>
      </c>
      <c r="C21" s="64">
        <f t="shared" si="1"/>
        <v>50000</v>
      </c>
      <c r="D21" s="64">
        <f aca="true" t="shared" si="5" ref="D21:J21">+D22</f>
        <v>0</v>
      </c>
      <c r="E21" s="64">
        <f t="shared" si="5"/>
        <v>0</v>
      </c>
      <c r="F21" s="64">
        <f t="shared" si="5"/>
        <v>50000</v>
      </c>
      <c r="G21" s="64">
        <f t="shared" si="5"/>
        <v>0</v>
      </c>
      <c r="H21" s="64">
        <f t="shared" si="5"/>
        <v>0</v>
      </c>
      <c r="I21" s="64">
        <f t="shared" si="5"/>
        <v>0</v>
      </c>
      <c r="J21" s="64">
        <f t="shared" si="5"/>
        <v>0</v>
      </c>
    </row>
    <row r="22" spans="1:10" ht="12.75">
      <c r="A22" s="83">
        <v>383</v>
      </c>
      <c r="B22" s="16" t="s">
        <v>70</v>
      </c>
      <c r="C22" s="62">
        <f t="shared" si="1"/>
        <v>50000</v>
      </c>
      <c r="D22" s="62"/>
      <c r="E22" s="62"/>
      <c r="F22" s="62">
        <v>50000</v>
      </c>
      <c r="G22" s="62"/>
      <c r="H22" s="62"/>
      <c r="I22" s="62"/>
      <c r="J22" s="62"/>
    </row>
    <row r="23" spans="1:10" ht="12.75">
      <c r="A23" s="84"/>
      <c r="B23" s="16"/>
      <c r="C23" s="10"/>
      <c r="D23" s="10"/>
      <c r="E23" s="10"/>
      <c r="F23" s="10"/>
      <c r="G23" s="10"/>
      <c r="H23" s="10"/>
      <c r="I23" s="10"/>
      <c r="J23" s="10"/>
    </row>
    <row r="24" spans="1:2" s="13" customFormat="1" ht="12.75" customHeight="1">
      <c r="A24" s="93" t="s">
        <v>39</v>
      </c>
      <c r="B24" s="103" t="s">
        <v>51</v>
      </c>
    </row>
    <row r="25" spans="1:10" s="13" customFormat="1" ht="12.75">
      <c r="A25" s="84">
        <v>3</v>
      </c>
      <c r="B25" s="87" t="s">
        <v>21</v>
      </c>
      <c r="C25" s="64">
        <f>SUM(D25:J25)</f>
        <v>1945000</v>
      </c>
      <c r="D25" s="64">
        <f>+D26</f>
        <v>0</v>
      </c>
      <c r="E25" s="64">
        <f aca="true" t="shared" si="6" ref="E25:J25">+E26</f>
        <v>0</v>
      </c>
      <c r="F25" s="64">
        <f t="shared" si="6"/>
        <v>1645000</v>
      </c>
      <c r="G25" s="64">
        <f t="shared" si="6"/>
        <v>0</v>
      </c>
      <c r="H25" s="64">
        <f t="shared" si="6"/>
        <v>0</v>
      </c>
      <c r="I25" s="64">
        <f t="shared" si="6"/>
        <v>300000</v>
      </c>
      <c r="J25" s="64">
        <f t="shared" si="6"/>
        <v>0</v>
      </c>
    </row>
    <row r="26" spans="1:10" s="13" customFormat="1" ht="12.75">
      <c r="A26" s="84">
        <v>32</v>
      </c>
      <c r="B26" s="87" t="s">
        <v>26</v>
      </c>
      <c r="C26" s="64">
        <f>SUM(D26:J26)</f>
        <v>1945000</v>
      </c>
      <c r="D26" s="64">
        <f>+D27+D28</f>
        <v>0</v>
      </c>
      <c r="E26" s="64">
        <f aca="true" t="shared" si="7" ref="E26:J26">+E27+E28</f>
        <v>0</v>
      </c>
      <c r="F26" s="64">
        <f t="shared" si="7"/>
        <v>1645000</v>
      </c>
      <c r="G26" s="64">
        <f t="shared" si="7"/>
        <v>0</v>
      </c>
      <c r="H26" s="64">
        <f t="shared" si="7"/>
        <v>0</v>
      </c>
      <c r="I26" s="64">
        <f t="shared" si="7"/>
        <v>300000</v>
      </c>
      <c r="J26" s="64">
        <f t="shared" si="7"/>
        <v>0</v>
      </c>
    </row>
    <row r="27" spans="1:10" ht="12.75">
      <c r="A27" s="83">
        <v>322</v>
      </c>
      <c r="B27" s="16" t="s">
        <v>28</v>
      </c>
      <c r="C27" s="62">
        <f>SUM(D27:J27)</f>
        <v>44000</v>
      </c>
      <c r="D27" s="62"/>
      <c r="E27" s="62"/>
      <c r="F27" s="62">
        <v>44000</v>
      </c>
      <c r="G27" s="62"/>
      <c r="H27" s="62"/>
      <c r="I27" s="62"/>
      <c r="J27" s="62"/>
    </row>
    <row r="28" spans="1:12" ht="12.75">
      <c r="A28" s="83">
        <v>323</v>
      </c>
      <c r="B28" s="16" t="s">
        <v>29</v>
      </c>
      <c r="C28" s="62">
        <v>1901000</v>
      </c>
      <c r="D28" s="62"/>
      <c r="E28" s="62"/>
      <c r="F28" s="62">
        <v>1601000</v>
      </c>
      <c r="G28" s="62"/>
      <c r="H28" s="62"/>
      <c r="I28" s="62">
        <v>300000</v>
      </c>
      <c r="J28" s="62"/>
      <c r="L28" s="62"/>
    </row>
    <row r="29" spans="1:10" ht="12.75">
      <c r="A29" s="84"/>
      <c r="B29" s="16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93" t="s">
        <v>39</v>
      </c>
      <c r="B30" s="103" t="s">
        <v>52</v>
      </c>
      <c r="C30" s="13"/>
      <c r="D30" s="10"/>
      <c r="E30" s="10"/>
      <c r="F30" s="10"/>
      <c r="G30" s="10"/>
      <c r="H30" s="10"/>
      <c r="I30" s="10"/>
      <c r="J30" s="10"/>
    </row>
    <row r="31" spans="1:10" ht="25.5">
      <c r="A31" s="84">
        <v>4</v>
      </c>
      <c r="B31" s="87" t="s">
        <v>34</v>
      </c>
      <c r="C31" s="115">
        <v>0</v>
      </c>
      <c r="D31" s="10"/>
      <c r="E31" s="115">
        <f>E32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</row>
    <row r="32" spans="1:10" ht="25.5">
      <c r="A32" s="84">
        <v>41</v>
      </c>
      <c r="B32" s="114" t="s">
        <v>74</v>
      </c>
      <c r="C32" s="115">
        <v>0</v>
      </c>
      <c r="D32" s="10"/>
      <c r="E32" s="115">
        <f>SUM(E33)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</row>
    <row r="33" spans="1:10" ht="12.75">
      <c r="A33" s="84">
        <v>412</v>
      </c>
      <c r="B33" s="16" t="s">
        <v>75</v>
      </c>
      <c r="C33" s="62">
        <v>0</v>
      </c>
      <c r="D33" s="10"/>
      <c r="E33" s="62">
        <v>0</v>
      </c>
      <c r="F33" s="10"/>
      <c r="G33" s="10"/>
      <c r="H33" s="10"/>
      <c r="I33" s="10"/>
      <c r="J33" s="10"/>
    </row>
    <row r="34" spans="1:10" ht="12.75">
      <c r="A34" s="84"/>
      <c r="B34" s="16"/>
      <c r="C34" s="10"/>
      <c r="D34" s="10"/>
      <c r="E34" s="10"/>
      <c r="F34" s="10"/>
      <c r="G34" s="10"/>
      <c r="H34" s="10"/>
      <c r="I34" s="10"/>
      <c r="J34" s="10"/>
    </row>
    <row r="35" spans="1:2" s="13" customFormat="1" ht="12.75" customHeight="1">
      <c r="A35" s="93" t="s">
        <v>39</v>
      </c>
      <c r="B35" s="103" t="s">
        <v>52</v>
      </c>
    </row>
    <row r="36" spans="1:10" s="13" customFormat="1" ht="25.5">
      <c r="A36" s="84">
        <v>4</v>
      </c>
      <c r="B36" s="87" t="s">
        <v>34</v>
      </c>
      <c r="C36" s="64">
        <f>+C37</f>
        <v>3404800</v>
      </c>
      <c r="D36" s="64">
        <f>+D37</f>
        <v>412418</v>
      </c>
      <c r="E36" s="64">
        <f aca="true" t="shared" si="8" ref="E36:J36">+E37</f>
        <v>2992382</v>
      </c>
      <c r="F36" s="64">
        <f t="shared" si="8"/>
        <v>0</v>
      </c>
      <c r="G36" s="64">
        <f t="shared" si="8"/>
        <v>0</v>
      </c>
      <c r="H36" s="64">
        <f t="shared" si="8"/>
        <v>0</v>
      </c>
      <c r="I36" s="64">
        <f t="shared" si="8"/>
        <v>0</v>
      </c>
      <c r="J36" s="64">
        <f t="shared" si="8"/>
        <v>0</v>
      </c>
    </row>
    <row r="37" spans="1:10" s="13" customFormat="1" ht="25.5">
      <c r="A37" s="84">
        <v>42</v>
      </c>
      <c r="B37" s="87" t="s">
        <v>35</v>
      </c>
      <c r="C37" s="64">
        <f>C38+C39+C40+C41</f>
        <v>3404800</v>
      </c>
      <c r="D37" s="64">
        <f>+D38+D39+D40</f>
        <v>412418</v>
      </c>
      <c r="E37" s="64">
        <f>SUM(E38:E41)</f>
        <v>2992382</v>
      </c>
      <c r="F37" s="64">
        <f>+F38+F39</f>
        <v>0</v>
      </c>
      <c r="G37" s="64">
        <f>+G38+G39</f>
        <v>0</v>
      </c>
      <c r="H37" s="64">
        <f>+H38+H39</f>
        <v>0</v>
      </c>
      <c r="I37" s="64">
        <f>+I38+I39</f>
        <v>0</v>
      </c>
      <c r="J37" s="64">
        <f>+J38+J39</f>
        <v>0</v>
      </c>
    </row>
    <row r="38" spans="1:10" ht="12.75">
      <c r="A38" s="83">
        <v>422</v>
      </c>
      <c r="B38" s="16" t="s">
        <v>33</v>
      </c>
      <c r="C38" s="62">
        <f>SUM(D38:J38)</f>
        <v>747000</v>
      </c>
      <c r="D38" s="62"/>
      <c r="E38" s="62">
        <v>747000</v>
      </c>
      <c r="F38" s="62"/>
      <c r="G38" s="62"/>
      <c r="H38" s="62"/>
      <c r="I38" s="62"/>
      <c r="J38" s="62"/>
    </row>
    <row r="39" spans="1:10" ht="12.75" customHeight="1">
      <c r="A39" s="83">
        <v>423</v>
      </c>
      <c r="B39" s="16" t="s">
        <v>67</v>
      </c>
      <c r="C39" s="62">
        <f>SUM(D39:J39)</f>
        <v>2445000</v>
      </c>
      <c r="D39" s="62">
        <v>412418</v>
      </c>
      <c r="E39" s="62">
        <v>2032582</v>
      </c>
      <c r="F39" s="62"/>
      <c r="G39" s="62"/>
      <c r="H39" s="62"/>
      <c r="I39" s="62"/>
      <c r="J39" s="62"/>
    </row>
    <row r="40" spans="1:12" ht="12.75" customHeight="1">
      <c r="A40" s="83">
        <v>426</v>
      </c>
      <c r="B40" s="16" t="s">
        <v>71</v>
      </c>
      <c r="C40" s="62">
        <f>SUM(D40:J40)</f>
        <v>19800</v>
      </c>
      <c r="D40" s="62"/>
      <c r="E40" s="62">
        <v>19800</v>
      </c>
      <c r="F40" s="62"/>
      <c r="G40" s="62"/>
      <c r="H40" s="62"/>
      <c r="I40" s="62"/>
      <c r="J40" s="62"/>
      <c r="L40" s="62"/>
    </row>
    <row r="41" spans="1:10" ht="12.75">
      <c r="A41" s="83">
        <v>453</v>
      </c>
      <c r="B41" s="16" t="s">
        <v>72</v>
      </c>
      <c r="C41" s="62">
        <v>193000</v>
      </c>
      <c r="D41" s="62"/>
      <c r="E41" s="62">
        <v>193000</v>
      </c>
      <c r="F41" s="62"/>
      <c r="G41" s="62"/>
      <c r="H41" s="62"/>
      <c r="I41" s="62"/>
      <c r="J41" s="62"/>
    </row>
    <row r="42" spans="1:12" ht="12.75">
      <c r="A42" s="84"/>
      <c r="B42" s="16"/>
      <c r="C42" s="10"/>
      <c r="D42" s="10"/>
      <c r="E42" s="10"/>
      <c r="F42" s="10"/>
      <c r="G42" s="10"/>
      <c r="H42" s="10"/>
      <c r="I42" s="10"/>
      <c r="J42" s="10"/>
      <c r="L42" s="62"/>
    </row>
    <row r="43" spans="1:10" ht="12.75">
      <c r="A43" s="84"/>
      <c r="B43" s="111" t="s">
        <v>66</v>
      </c>
      <c r="C43" s="10"/>
      <c r="D43" s="10"/>
      <c r="E43" s="10"/>
      <c r="F43" s="10"/>
      <c r="G43" s="10"/>
      <c r="H43" s="10"/>
      <c r="I43" s="10"/>
      <c r="J43" s="10"/>
    </row>
    <row r="44" spans="1:2" s="13" customFormat="1" ht="12.75" customHeight="1">
      <c r="A44" s="93" t="s">
        <v>39</v>
      </c>
      <c r="B44" s="103" t="s">
        <v>53</v>
      </c>
    </row>
    <row r="45" spans="1:11" s="13" customFormat="1" ht="25.5">
      <c r="A45" s="84">
        <v>4</v>
      </c>
      <c r="B45" s="87" t="s">
        <v>34</v>
      </c>
      <c r="C45" s="64">
        <f>SUM(D45:J45)</f>
        <v>1998750</v>
      </c>
      <c r="D45" s="64">
        <f>+D46</f>
        <v>0</v>
      </c>
      <c r="E45" s="64">
        <f aca="true" t="shared" si="9" ref="E45:J46">+E46</f>
        <v>1998750</v>
      </c>
      <c r="F45" s="64">
        <f t="shared" si="9"/>
        <v>0</v>
      </c>
      <c r="G45" s="64">
        <f t="shared" si="9"/>
        <v>0</v>
      </c>
      <c r="H45" s="64">
        <f t="shared" si="9"/>
        <v>0</v>
      </c>
      <c r="I45" s="64">
        <f t="shared" si="9"/>
        <v>0</v>
      </c>
      <c r="J45" s="64">
        <f t="shared" si="9"/>
        <v>0</v>
      </c>
      <c r="K45" s="112"/>
    </row>
    <row r="46" spans="1:11" s="13" customFormat="1" ht="15" customHeight="1">
      <c r="A46" s="84">
        <v>45</v>
      </c>
      <c r="B46" s="87" t="s">
        <v>63</v>
      </c>
      <c r="C46" s="64">
        <f>SUM(D46:J46)</f>
        <v>1998750</v>
      </c>
      <c r="D46" s="64">
        <f>+D47</f>
        <v>0</v>
      </c>
      <c r="E46" s="64">
        <f>+E47</f>
        <v>1998750</v>
      </c>
      <c r="F46" s="64">
        <f t="shared" si="9"/>
        <v>0</v>
      </c>
      <c r="G46" s="64">
        <f t="shared" si="9"/>
        <v>0</v>
      </c>
      <c r="H46" s="64">
        <f t="shared" si="9"/>
        <v>0</v>
      </c>
      <c r="I46" s="64">
        <f t="shared" si="9"/>
        <v>0</v>
      </c>
      <c r="J46" s="64">
        <f t="shared" si="9"/>
        <v>0</v>
      </c>
      <c r="K46" s="112"/>
    </row>
    <row r="47" spans="1:11" ht="25.5">
      <c r="A47" s="83">
        <v>451</v>
      </c>
      <c r="B47" s="16" t="s">
        <v>64</v>
      </c>
      <c r="C47" s="62">
        <v>1998750</v>
      </c>
      <c r="D47" s="62"/>
      <c r="E47" s="62">
        <v>1998750</v>
      </c>
      <c r="F47" s="62"/>
      <c r="G47" s="62"/>
      <c r="H47" s="62"/>
      <c r="I47" s="62"/>
      <c r="J47" s="62"/>
      <c r="K47" s="113"/>
    </row>
    <row r="48" spans="1:10" ht="12.75">
      <c r="A48" s="84"/>
      <c r="B48" s="16"/>
      <c r="C48" s="10"/>
      <c r="D48" s="10"/>
      <c r="E48" s="10"/>
      <c r="F48" s="10"/>
      <c r="G48" s="10"/>
      <c r="H48" s="10"/>
      <c r="I48" s="10"/>
      <c r="J48" s="10"/>
    </row>
    <row r="49" spans="1:2" s="13" customFormat="1" ht="12.75" customHeight="1">
      <c r="A49" s="93" t="s">
        <v>39</v>
      </c>
      <c r="B49" s="103" t="s">
        <v>54</v>
      </c>
    </row>
    <row r="50" spans="1:11" s="13" customFormat="1" ht="25.5">
      <c r="A50" s="84">
        <v>4</v>
      </c>
      <c r="B50" s="87" t="s">
        <v>34</v>
      </c>
      <c r="C50" s="64">
        <f>SUM(D50:J50)</f>
        <v>3670000</v>
      </c>
      <c r="D50" s="64">
        <f>+D51</f>
        <v>0</v>
      </c>
      <c r="E50" s="64">
        <f aca="true" t="shared" si="10" ref="E50:J51">+E51</f>
        <v>3670000</v>
      </c>
      <c r="F50" s="64">
        <f t="shared" si="10"/>
        <v>0</v>
      </c>
      <c r="G50" s="64">
        <f t="shared" si="10"/>
        <v>0</v>
      </c>
      <c r="H50" s="64">
        <f t="shared" si="10"/>
        <v>0</v>
      </c>
      <c r="I50" s="64">
        <f t="shared" si="10"/>
        <v>0</v>
      </c>
      <c r="J50" s="64">
        <f t="shared" si="10"/>
        <v>0</v>
      </c>
      <c r="K50" s="112"/>
    </row>
    <row r="51" spans="1:11" s="13" customFormat="1" ht="25.5">
      <c r="A51" s="84">
        <v>42</v>
      </c>
      <c r="B51" s="87" t="s">
        <v>35</v>
      </c>
      <c r="C51" s="64">
        <f>SUM(D51:J51)</f>
        <v>3670000</v>
      </c>
      <c r="D51" s="64">
        <f>+D52</f>
        <v>0</v>
      </c>
      <c r="E51" s="64">
        <f t="shared" si="10"/>
        <v>3670000</v>
      </c>
      <c r="F51" s="64">
        <f t="shared" si="10"/>
        <v>0</v>
      </c>
      <c r="G51" s="64">
        <f t="shared" si="10"/>
        <v>0</v>
      </c>
      <c r="H51" s="64">
        <f t="shared" si="10"/>
        <v>0</v>
      </c>
      <c r="I51" s="64">
        <f t="shared" si="10"/>
        <v>0</v>
      </c>
      <c r="J51" s="64">
        <f t="shared" si="10"/>
        <v>0</v>
      </c>
      <c r="K51" s="112"/>
    </row>
    <row r="52" spans="1:11" ht="12.75">
      <c r="A52" s="83">
        <v>421</v>
      </c>
      <c r="B52" s="16" t="s">
        <v>62</v>
      </c>
      <c r="C52" s="62">
        <f>SUM(D52:J52)</f>
        <v>3670000</v>
      </c>
      <c r="D52" s="62"/>
      <c r="E52" s="62">
        <v>3670000</v>
      </c>
      <c r="F52" s="62"/>
      <c r="G52" s="62"/>
      <c r="H52" s="62"/>
      <c r="I52" s="62"/>
      <c r="J52" s="62"/>
      <c r="K52" s="113"/>
    </row>
    <row r="53" spans="1:10" ht="12.75">
      <c r="A53" s="84"/>
      <c r="B53" s="16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84"/>
      <c r="B54" s="111" t="s">
        <v>65</v>
      </c>
      <c r="C54" s="10"/>
      <c r="D54" s="10"/>
      <c r="E54" s="10"/>
      <c r="F54" s="10"/>
      <c r="G54" s="10"/>
      <c r="H54" s="10"/>
      <c r="I54" s="10"/>
      <c r="J54" s="10"/>
    </row>
    <row r="55" spans="1:2" s="13" customFormat="1" ht="12.75">
      <c r="A55" s="93" t="s">
        <v>39</v>
      </c>
      <c r="B55" s="103" t="s">
        <v>55</v>
      </c>
    </row>
    <row r="56" spans="1:10" s="13" customFormat="1" ht="12.75">
      <c r="A56" s="84">
        <v>3</v>
      </c>
      <c r="B56" s="87" t="s">
        <v>21</v>
      </c>
      <c r="C56" s="64">
        <f>SUM(D56:J56)</f>
        <v>643000</v>
      </c>
      <c r="D56" s="64">
        <v>0</v>
      </c>
      <c r="E56" s="64">
        <v>0</v>
      </c>
      <c r="F56" s="64">
        <f>+F57</f>
        <v>643000</v>
      </c>
      <c r="G56" s="64">
        <f>+G57</f>
        <v>0</v>
      </c>
      <c r="H56" s="64">
        <f>+H57</f>
        <v>0</v>
      </c>
      <c r="I56" s="64">
        <f>+I57</f>
        <v>0</v>
      </c>
      <c r="J56" s="64">
        <f>+J57</f>
        <v>0</v>
      </c>
    </row>
    <row r="57" spans="1:10" s="13" customFormat="1" ht="12.75">
      <c r="A57" s="84">
        <v>31</v>
      </c>
      <c r="B57" s="87" t="s">
        <v>22</v>
      </c>
      <c r="C57" s="64">
        <f>SUM(D57:J57)</f>
        <v>643000</v>
      </c>
      <c r="D57" s="64">
        <v>0</v>
      </c>
      <c r="E57" s="64">
        <v>0</v>
      </c>
      <c r="F57" s="64">
        <f>SUM(F58:F60)</f>
        <v>643000</v>
      </c>
      <c r="G57" s="64">
        <f>SUM(G58:G60)</f>
        <v>0</v>
      </c>
      <c r="H57" s="64">
        <f>SUM(H58:H60)</f>
        <v>0</v>
      </c>
      <c r="I57" s="64">
        <f>SUM(I58:I60)</f>
        <v>0</v>
      </c>
      <c r="J57" s="64">
        <f>SUM(J58:J60)</f>
        <v>0</v>
      </c>
    </row>
    <row r="58" spans="1:10" ht="12.75">
      <c r="A58" s="83">
        <v>311</v>
      </c>
      <c r="B58" s="16" t="s">
        <v>23</v>
      </c>
      <c r="C58" s="62">
        <f>SUM(D58:J58)</f>
        <v>643000</v>
      </c>
      <c r="D58" s="62">
        <v>0</v>
      </c>
      <c r="E58" s="62">
        <v>0</v>
      </c>
      <c r="F58" s="62">
        <v>643000</v>
      </c>
      <c r="G58" s="62"/>
      <c r="H58" s="62"/>
      <c r="I58" s="62"/>
      <c r="J58" s="62"/>
    </row>
    <row r="59" spans="1:10" ht="12.75">
      <c r="A59" s="83">
        <v>312</v>
      </c>
      <c r="B59" s="16" t="s">
        <v>24</v>
      </c>
      <c r="C59" s="62">
        <f>SUM(D59:J59)</f>
        <v>0</v>
      </c>
      <c r="D59" s="62"/>
      <c r="E59" s="62"/>
      <c r="F59" s="62"/>
      <c r="G59" s="62"/>
      <c r="H59" s="62"/>
      <c r="I59" s="62"/>
      <c r="J59" s="62"/>
    </row>
    <row r="60" spans="1:10" ht="12.75">
      <c r="A60" s="83">
        <v>313</v>
      </c>
      <c r="B60" s="16" t="s">
        <v>25</v>
      </c>
      <c r="C60" s="62">
        <f>SUM(D60:J60)</f>
        <v>0</v>
      </c>
      <c r="D60" s="62"/>
      <c r="E60" s="62"/>
      <c r="F60" s="62"/>
      <c r="G60" s="62"/>
      <c r="H60" s="62"/>
      <c r="I60" s="62"/>
      <c r="J60" s="62"/>
    </row>
    <row r="61" spans="1:10" ht="12.75">
      <c r="A61" s="84"/>
      <c r="B61" s="16"/>
      <c r="C61" s="10"/>
      <c r="D61" s="10"/>
      <c r="E61" s="10"/>
      <c r="F61" s="10"/>
      <c r="G61" s="10"/>
      <c r="H61" s="10"/>
      <c r="I61" s="10"/>
      <c r="J61" s="10"/>
    </row>
    <row r="62" spans="1:2" s="13" customFormat="1" ht="12.75" customHeight="1">
      <c r="A62" s="93" t="s">
        <v>39</v>
      </c>
      <c r="B62" s="103" t="s">
        <v>61</v>
      </c>
    </row>
    <row r="63" spans="1:11" s="13" customFormat="1" ht="12.75">
      <c r="A63" s="84">
        <v>3</v>
      </c>
      <c r="B63" s="87" t="s">
        <v>21</v>
      </c>
      <c r="C63" s="64">
        <f aca="true" t="shared" si="11" ref="C63:C69">SUM(D63:J63)</f>
        <v>150000</v>
      </c>
      <c r="D63" s="64">
        <f>+D69</f>
        <v>150000</v>
      </c>
      <c r="E63" s="64">
        <f aca="true" t="shared" si="12" ref="E63:J63">+E69</f>
        <v>0</v>
      </c>
      <c r="F63" s="64">
        <f t="shared" si="12"/>
        <v>0</v>
      </c>
      <c r="G63" s="64">
        <f t="shared" si="12"/>
        <v>0</v>
      </c>
      <c r="H63" s="64">
        <f t="shared" si="12"/>
        <v>0</v>
      </c>
      <c r="I63" s="64">
        <f t="shared" si="12"/>
        <v>0</v>
      </c>
      <c r="J63" s="64">
        <f t="shared" si="12"/>
        <v>0</v>
      </c>
      <c r="K63" s="112"/>
    </row>
    <row r="64" spans="1:11" s="13" customFormat="1" ht="12.75" hidden="1">
      <c r="A64" s="84">
        <v>31</v>
      </c>
      <c r="B64" s="87" t="s">
        <v>22</v>
      </c>
      <c r="C64" s="64">
        <f t="shared" si="11"/>
        <v>0</v>
      </c>
      <c r="D64" s="64"/>
      <c r="E64" s="64"/>
      <c r="F64" s="64"/>
      <c r="G64" s="64"/>
      <c r="H64" s="64"/>
      <c r="I64" s="64"/>
      <c r="J64" s="64"/>
      <c r="K64" s="112"/>
    </row>
    <row r="65" spans="1:11" ht="12.75" hidden="1">
      <c r="A65" s="83">
        <v>3111</v>
      </c>
      <c r="B65" s="16" t="s">
        <v>23</v>
      </c>
      <c r="C65" s="62">
        <f t="shared" si="11"/>
        <v>0</v>
      </c>
      <c r="D65" s="62"/>
      <c r="E65" s="62"/>
      <c r="F65" s="62"/>
      <c r="G65" s="62"/>
      <c r="H65" s="62"/>
      <c r="I65" s="62"/>
      <c r="J65" s="62"/>
      <c r="K65" s="113"/>
    </row>
    <row r="66" spans="1:11" ht="12.75" hidden="1">
      <c r="A66" s="83">
        <v>31321</v>
      </c>
      <c r="B66" s="16" t="s">
        <v>58</v>
      </c>
      <c r="C66" s="62">
        <f t="shared" si="11"/>
        <v>0</v>
      </c>
      <c r="D66" s="62"/>
      <c r="E66" s="62"/>
      <c r="F66" s="62"/>
      <c r="G66" s="62"/>
      <c r="H66" s="62"/>
      <c r="I66" s="62"/>
      <c r="J66" s="62"/>
      <c r="K66" s="113"/>
    </row>
    <row r="67" spans="1:11" ht="25.5" hidden="1">
      <c r="A67" s="83">
        <v>31322</v>
      </c>
      <c r="B67" s="16" t="s">
        <v>59</v>
      </c>
      <c r="C67" s="62">
        <f t="shared" si="11"/>
        <v>0</v>
      </c>
      <c r="D67" s="62"/>
      <c r="E67" s="62"/>
      <c r="F67" s="62"/>
      <c r="G67" s="62"/>
      <c r="H67" s="62"/>
      <c r="I67" s="62"/>
      <c r="J67" s="62"/>
      <c r="K67" s="113"/>
    </row>
    <row r="68" spans="1:11" ht="25.5" hidden="1">
      <c r="A68" s="83">
        <v>31332</v>
      </c>
      <c r="B68" s="16" t="s">
        <v>60</v>
      </c>
      <c r="C68" s="62">
        <f t="shared" si="11"/>
        <v>0</v>
      </c>
      <c r="D68" s="62"/>
      <c r="E68" s="62"/>
      <c r="F68" s="62"/>
      <c r="G68" s="62"/>
      <c r="H68" s="62"/>
      <c r="I68" s="62"/>
      <c r="J68" s="62"/>
      <c r="K68" s="113"/>
    </row>
    <row r="69" spans="1:11" s="13" customFormat="1" ht="12.75">
      <c r="A69" s="84">
        <v>32</v>
      </c>
      <c r="B69" s="87" t="s">
        <v>26</v>
      </c>
      <c r="C69" s="64">
        <f t="shared" si="11"/>
        <v>150000</v>
      </c>
      <c r="D69" s="64">
        <f>+D70</f>
        <v>150000</v>
      </c>
      <c r="E69" s="64">
        <f aca="true" t="shared" si="13" ref="E69:J69">+E70</f>
        <v>0</v>
      </c>
      <c r="F69" s="64">
        <f t="shared" si="13"/>
        <v>0</v>
      </c>
      <c r="G69" s="64">
        <f t="shared" si="13"/>
        <v>0</v>
      </c>
      <c r="H69" s="64">
        <f t="shared" si="13"/>
        <v>0</v>
      </c>
      <c r="I69" s="64">
        <f t="shared" si="13"/>
        <v>0</v>
      </c>
      <c r="J69" s="64">
        <f t="shared" si="13"/>
        <v>0</v>
      </c>
      <c r="K69" s="112"/>
    </row>
    <row r="70" spans="1:11" ht="12.75">
      <c r="A70" s="83">
        <v>323</v>
      </c>
      <c r="B70" s="16" t="s">
        <v>29</v>
      </c>
      <c r="C70" s="62">
        <v>150000</v>
      </c>
      <c r="D70" s="62">
        <v>150000</v>
      </c>
      <c r="E70" s="62">
        <v>0</v>
      </c>
      <c r="F70" s="62"/>
      <c r="G70" s="62"/>
      <c r="H70" s="62"/>
      <c r="I70" s="62"/>
      <c r="J70" s="62"/>
      <c r="K70" s="113"/>
    </row>
    <row r="71" spans="1:10" ht="12.75">
      <c r="A71" s="84"/>
      <c r="B71" s="16"/>
      <c r="C71" s="10"/>
      <c r="D71" s="10"/>
      <c r="E71" s="10"/>
      <c r="F71" s="10"/>
      <c r="G71" s="10"/>
      <c r="H71" s="10"/>
      <c r="I71" s="10"/>
      <c r="J71" s="10"/>
    </row>
    <row r="72" spans="1:2" s="13" customFormat="1" ht="12.75">
      <c r="A72" s="93"/>
      <c r="B72" s="111" t="s">
        <v>56</v>
      </c>
    </row>
    <row r="73" spans="1:2" s="13" customFormat="1" ht="12.75">
      <c r="A73" s="93" t="s">
        <v>40</v>
      </c>
      <c r="B73" s="103" t="s">
        <v>57</v>
      </c>
    </row>
    <row r="74" spans="1:10" s="13" customFormat="1" ht="12.75">
      <c r="A74" s="84">
        <v>3</v>
      </c>
      <c r="B74" s="87" t="s">
        <v>21</v>
      </c>
      <c r="C74" s="64">
        <f>SUM(D74:J74)</f>
        <v>312716.25</v>
      </c>
      <c r="D74" s="64">
        <f>+D75+D79</f>
        <v>0</v>
      </c>
      <c r="E74" s="64">
        <f aca="true" t="shared" si="14" ref="E74:J74">+E75+E79</f>
        <v>0</v>
      </c>
      <c r="F74" s="64">
        <f t="shared" si="14"/>
        <v>0</v>
      </c>
      <c r="G74" s="64">
        <f t="shared" si="14"/>
        <v>312716.25</v>
      </c>
      <c r="H74" s="64">
        <f t="shared" si="14"/>
        <v>0</v>
      </c>
      <c r="I74" s="64">
        <f t="shared" si="14"/>
        <v>0</v>
      </c>
      <c r="J74" s="64">
        <f t="shared" si="14"/>
        <v>0</v>
      </c>
    </row>
    <row r="75" spans="1:10" s="13" customFormat="1" ht="12.75">
      <c r="A75" s="84">
        <v>31</v>
      </c>
      <c r="B75" s="87" t="s">
        <v>22</v>
      </c>
      <c r="C75" s="64">
        <f>SUM(D75:J75)</f>
        <v>299394.25</v>
      </c>
      <c r="D75" s="64">
        <f>SUM(D76:D78)</f>
        <v>0</v>
      </c>
      <c r="E75" s="64">
        <f aca="true" t="shared" si="15" ref="E75:J75">SUM(E76:E78)</f>
        <v>0</v>
      </c>
      <c r="F75" s="64">
        <f t="shared" si="15"/>
        <v>0</v>
      </c>
      <c r="G75" s="64">
        <f t="shared" si="15"/>
        <v>299394.25</v>
      </c>
      <c r="H75" s="64">
        <f t="shared" si="15"/>
        <v>0</v>
      </c>
      <c r="I75" s="64">
        <f t="shared" si="15"/>
        <v>0</v>
      </c>
      <c r="J75" s="64">
        <f t="shared" si="15"/>
        <v>0</v>
      </c>
    </row>
    <row r="76" spans="1:10" ht="12.75">
      <c r="A76" s="83">
        <v>311</v>
      </c>
      <c r="B76" s="16" t="s">
        <v>23</v>
      </c>
      <c r="C76" s="62"/>
      <c r="D76" s="62"/>
      <c r="E76" s="62"/>
      <c r="F76" s="62"/>
      <c r="G76" s="62">
        <v>293219</v>
      </c>
      <c r="H76" s="62"/>
      <c r="I76" s="62"/>
      <c r="J76" s="62"/>
    </row>
    <row r="77" spans="1:10" ht="12.75">
      <c r="A77" s="83">
        <v>312</v>
      </c>
      <c r="B77" s="16" t="s">
        <v>24</v>
      </c>
      <c r="C77" s="62"/>
      <c r="D77" s="62"/>
      <c r="E77" s="62"/>
      <c r="F77" s="62"/>
      <c r="G77" s="62">
        <v>2500</v>
      </c>
      <c r="H77" s="62"/>
      <c r="I77" s="62"/>
      <c r="J77" s="62"/>
    </row>
    <row r="78" spans="1:10" ht="12.75">
      <c r="A78" s="83">
        <v>313</v>
      </c>
      <c r="B78" s="16" t="s">
        <v>25</v>
      </c>
      <c r="C78" s="62"/>
      <c r="D78" s="62"/>
      <c r="E78" s="62"/>
      <c r="F78" s="62"/>
      <c r="G78" s="62">
        <v>3675.25</v>
      </c>
      <c r="H78" s="62"/>
      <c r="I78" s="62"/>
      <c r="J78" s="62"/>
    </row>
    <row r="79" spans="1:10" s="13" customFormat="1" ht="12.75">
      <c r="A79" s="84">
        <v>32</v>
      </c>
      <c r="B79" s="87" t="s">
        <v>26</v>
      </c>
      <c r="C79" s="64">
        <f>SUM(D79:J79)</f>
        <v>13322</v>
      </c>
      <c r="D79" s="64">
        <f aca="true" t="shared" si="16" ref="D79:J79">SUM(D80:D82)</f>
        <v>0</v>
      </c>
      <c r="E79" s="64">
        <f t="shared" si="16"/>
        <v>0</v>
      </c>
      <c r="F79" s="64">
        <f t="shared" si="16"/>
        <v>0</v>
      </c>
      <c r="G79" s="64">
        <f t="shared" si="16"/>
        <v>13322</v>
      </c>
      <c r="H79" s="64">
        <f t="shared" si="16"/>
        <v>0</v>
      </c>
      <c r="I79" s="64">
        <f t="shared" si="16"/>
        <v>0</v>
      </c>
      <c r="J79" s="64">
        <f t="shared" si="16"/>
        <v>0</v>
      </c>
    </row>
    <row r="80" spans="1:10" ht="12.75">
      <c r="A80" s="83">
        <v>321</v>
      </c>
      <c r="B80" s="16" t="s">
        <v>27</v>
      </c>
      <c r="C80" s="62"/>
      <c r="D80" s="62"/>
      <c r="E80" s="62"/>
      <c r="F80" s="62"/>
      <c r="G80" s="62">
        <v>6170</v>
      </c>
      <c r="H80" s="62"/>
      <c r="I80" s="62"/>
      <c r="J80" s="62"/>
    </row>
    <row r="81" spans="1:10" ht="12.75">
      <c r="A81" s="83">
        <v>322</v>
      </c>
      <c r="B81" s="16" t="s">
        <v>28</v>
      </c>
      <c r="C81" s="62"/>
      <c r="D81" s="62"/>
      <c r="E81" s="62"/>
      <c r="F81" s="62"/>
      <c r="G81" s="62">
        <v>1000</v>
      </c>
      <c r="H81" s="62"/>
      <c r="I81" s="62"/>
      <c r="J81" s="62"/>
    </row>
    <row r="82" spans="1:10" ht="12.75">
      <c r="A82" s="83">
        <v>323</v>
      </c>
      <c r="B82" s="16" t="s">
        <v>29</v>
      </c>
      <c r="C82" s="62">
        <v>6152</v>
      </c>
      <c r="D82" s="62"/>
      <c r="E82" s="62"/>
      <c r="F82" s="62"/>
      <c r="G82" s="62">
        <v>6152</v>
      </c>
      <c r="H82" s="62"/>
      <c r="I82" s="62"/>
      <c r="J82" s="62"/>
    </row>
    <row r="83" spans="1:10" ht="12.75">
      <c r="A83" s="84"/>
      <c r="B83" s="16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84"/>
      <c r="B84" s="16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84"/>
      <c r="B85" s="16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84"/>
      <c r="B86" s="16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84"/>
      <c r="B87" s="16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84"/>
      <c r="B88" s="16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84"/>
      <c r="B89" s="16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84"/>
      <c r="B90" s="16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84"/>
      <c r="B91" s="16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84"/>
      <c r="B92" s="16"/>
      <c r="C92" s="10"/>
      <c r="D92" s="10"/>
      <c r="E92" s="10"/>
      <c r="F92" s="10"/>
      <c r="G92" s="10"/>
      <c r="H92" s="10"/>
      <c r="I92" s="10"/>
      <c r="J92" s="10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5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User26</cp:lastModifiedBy>
  <cp:lastPrinted>2020-10-07T07:54:00Z</cp:lastPrinted>
  <dcterms:created xsi:type="dcterms:W3CDTF">2013-09-11T11:00:21Z</dcterms:created>
  <dcterms:modified xsi:type="dcterms:W3CDTF">2020-10-07T07:54:07Z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