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2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PRIHODA'!$A$1:$H$46</definedName>
    <definedName name="_xlnm.Print_Area" localSheetId="2">'PLAN RASHODA I IZDATAKA'!$A$1:$J$78</definedName>
  </definedNames>
  <calcPr fullCalcOnLoad="1"/>
</workbook>
</file>

<file path=xl/sharedStrings.xml><?xml version="1.0" encoding="utf-8"?>
<sst xmlns="http://schemas.openxmlformats.org/spreadsheetml/2006/main" count="117" uniqueCount="78">
  <si>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</si>
  <si>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</si>
  <si>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</si>
  <si>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</si>
  <si>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</si>
  <si>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</si>
  <si>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</si>
  <si>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</si>
  <si>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</si>
  <si>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</si>
  <si>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</si>
  <si>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</si>
  <si>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</si>
  <si>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</si>
  <si>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</si>
  <si>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</si>
  <si>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</si>
  <si>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</si>
  <si>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</si>
  <si>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</si>
  <si>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</si>
  <si>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</si>
  <si>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</si>
  <si>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</si>
  <si>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</si>
  <si>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</si>
  <si>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</si>
  <si>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</si>
  <si>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</si>
  <si>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</si>
  <si>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</si>
  <si>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</si>
  <si>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</si>
  <si>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</si>
  <si>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</si>
  <si>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</si>
  <si>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</si>
  <si>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</si>
  <si>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</si>
  <si>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</si>
  <si>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</si>
  <si>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</si>
  <si>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</si>
  <si>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</si>
  <si>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</si>
  <si>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</si>
  <si>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</si>
  <si>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</si>
  <si>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</si>
  <si>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</si>
  <si>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</si>
  <si>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</si>
  <si>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</si>
  <si>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</si>
  <si>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</si>
  <si>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</si>
  <si>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</si>
  <si>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</si>
  <si>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</si>
  <si>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</si>
  <si>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</si>
  <si>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</si>
  <si>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</si>
  <si>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</si>
  <si>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</si>
  <si>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</si>
  <si>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</si>
  <si>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</si>
  <si>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</si>
  <si>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</si>
  <si>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</si>
  <si>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</si>
  <si>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</si>
  <si>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>2.IZMJENE FINANCIJSKOG PLANA ZAVODA ZA HITNU MEDICINU ZADARSKE ŽUPANIJE ZA 2020. I                                                                                                                                                  PROJEKCIJA PLANA ZA  2021. I 2022. GODINU</t>
  </si>
  <si>
    <t>2.izmjene plana 
za 2020.</t>
  </si>
  <si>
    <t>2.IZMJENA PLANA PRIHODA I PRIMITAKA</t>
  </si>
  <si>
    <t>2. IZMJENA PLANA ZA 2020.</t>
  </si>
  <si>
    <t>Ukupno prihodi i primici za 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</si>
</sst>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7.42187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34"/>
      <c r="B2" s="134"/>
      <c r="C2" s="134"/>
      <c r="D2" s="134"/>
      <c r="E2" s="134"/>
      <c r="F2" s="134"/>
    </row>
    <row r="3" spans="1:6" ht="48" customHeight="1">
      <c r="A3" s="127" t="s">
        <v>73</v>
      </c>
      <c r="B3" s="127"/>
      <c r="C3" s="127"/>
      <c r="D3" s="127"/>
      <c r="E3" s="127"/>
      <c r="F3" s="127"/>
    </row>
    <row r="4" spans="1:6" s="72" customFormat="1" ht="26.25" customHeight="1">
      <c r="A4" s="127" t="s">
        <v>36</v>
      </c>
      <c r="B4" s="127"/>
      <c r="C4" s="127"/>
      <c r="D4" s="127"/>
      <c r="E4" s="127"/>
      <c r="F4" s="127"/>
    </row>
    <row r="5" spans="1:5" ht="9.75" customHeight="1">
      <c r="A5" s="73"/>
      <c r="B5" s="74"/>
      <c r="C5" s="74"/>
      <c r="D5" s="74"/>
      <c r="E5" s="74"/>
    </row>
    <row r="6" spans="1:7" ht="39.75" customHeight="1">
      <c r="A6" s="75"/>
      <c r="B6" s="76"/>
      <c r="C6" s="76"/>
      <c r="D6" s="77"/>
      <c r="E6" s="78"/>
      <c r="F6" s="79" t="s">
        <v>74</v>
      </c>
      <c r="G6" s="80"/>
    </row>
    <row r="7" spans="1:7" ht="27.75" customHeight="1">
      <c r="A7" s="135" t="s">
        <v>37</v>
      </c>
      <c r="B7" s="122"/>
      <c r="C7" s="122"/>
      <c r="D7" s="122"/>
      <c r="E7" s="136"/>
      <c r="F7" s="95">
        <f>+F8+F9</f>
        <v>53652303.23</v>
      </c>
      <c r="G7" s="92"/>
    </row>
    <row r="8" spans="1:6" ht="22.5" customHeight="1">
      <c r="A8" s="119" t="s">
        <v>0</v>
      </c>
      <c r="B8" s="120"/>
      <c r="C8" s="120"/>
      <c r="D8" s="120"/>
      <c r="E8" s="126"/>
      <c r="F8" s="98">
        <v>53652303.23</v>
      </c>
    </row>
    <row r="9" spans="1:6" ht="22.5" customHeight="1">
      <c r="A9" s="137" t="s">
        <v>41</v>
      </c>
      <c r="B9" s="126"/>
      <c r="C9" s="126"/>
      <c r="D9" s="126"/>
      <c r="E9" s="126"/>
      <c r="F9" s="98"/>
    </row>
    <row r="10" spans="1:6" ht="22.5" customHeight="1">
      <c r="A10" s="94" t="s">
        <v>38</v>
      </c>
      <c r="B10" s="97"/>
      <c r="C10" s="97"/>
      <c r="D10" s="97"/>
      <c r="E10" s="97"/>
      <c r="F10" s="95">
        <f>+F11+F12</f>
        <v>61982189.81</v>
      </c>
    </row>
    <row r="11" spans="1:8" ht="22.5" customHeight="1">
      <c r="A11" s="123" t="s">
        <v>1</v>
      </c>
      <c r="B11" s="120"/>
      <c r="C11" s="120"/>
      <c r="D11" s="120"/>
      <c r="E11" s="124"/>
      <c r="F11" s="98">
        <v>53227639.81</v>
      </c>
      <c r="G11" s="62"/>
      <c r="H11" s="62"/>
    </row>
    <row r="12" spans="1:8" ht="22.5" customHeight="1">
      <c r="A12" s="125" t="s">
        <v>44</v>
      </c>
      <c r="B12" s="126"/>
      <c r="C12" s="126"/>
      <c r="D12" s="126"/>
      <c r="E12" s="126"/>
      <c r="F12" s="81">
        <v>8754550</v>
      </c>
      <c r="G12" s="62"/>
      <c r="H12" s="62"/>
    </row>
    <row r="13" spans="1:8" ht="22.5" customHeight="1">
      <c r="A13" s="121" t="s">
        <v>2</v>
      </c>
      <c r="B13" s="122"/>
      <c r="C13" s="122"/>
      <c r="D13" s="122"/>
      <c r="E13" s="122"/>
      <c r="F13" s="96">
        <f>+F7-F10</f>
        <v>-8329886.580000006</v>
      </c>
      <c r="H13" s="62"/>
    </row>
    <row r="14" spans="1:6" ht="17.25" customHeight="1">
      <c r="A14" s="127"/>
      <c r="B14" s="117"/>
      <c r="C14" s="117"/>
      <c r="D14" s="117"/>
      <c r="E14" s="117"/>
      <c r="F14" s="118"/>
    </row>
    <row r="15" spans="1:8" ht="42" customHeight="1">
      <c r="A15" s="75"/>
      <c r="B15" s="76"/>
      <c r="C15" s="76"/>
      <c r="D15" s="77"/>
      <c r="E15" s="78"/>
      <c r="F15" s="79" t="s">
        <v>74</v>
      </c>
      <c r="H15" s="62"/>
    </row>
    <row r="16" spans="1:8" ht="30.75" customHeight="1">
      <c r="A16" s="128" t="s">
        <v>45</v>
      </c>
      <c r="B16" s="129"/>
      <c r="C16" s="129"/>
      <c r="D16" s="129"/>
      <c r="E16" s="130"/>
      <c r="F16" s="99"/>
      <c r="H16" s="62"/>
    </row>
    <row r="17" spans="1:8" ht="34.5" customHeight="1">
      <c r="A17" s="131" t="s">
        <v>46</v>
      </c>
      <c r="B17" s="132"/>
      <c r="C17" s="132"/>
      <c r="D17" s="132"/>
      <c r="E17" s="133"/>
      <c r="F17" s="100">
        <v>8329887</v>
      </c>
      <c r="H17" s="62"/>
    </row>
    <row r="18" spans="1:8" s="67" customFormat="1" ht="16.5" customHeight="1">
      <c r="A18" s="116"/>
      <c r="B18" s="117"/>
      <c r="C18" s="117"/>
      <c r="D18" s="117"/>
      <c r="E18" s="117"/>
      <c r="F18" s="118"/>
      <c r="H18" s="101"/>
    </row>
    <row r="19" spans="1:9" s="67" customFormat="1" ht="45" customHeight="1">
      <c r="A19" s="75"/>
      <c r="B19" s="76"/>
      <c r="C19" s="76"/>
      <c r="D19" s="77"/>
      <c r="E19" s="78"/>
      <c r="F19" s="79" t="s">
        <v>74</v>
      </c>
      <c r="H19" s="101"/>
      <c r="I19" s="101"/>
    </row>
    <row r="20" spans="1:8" s="67" customFormat="1" ht="22.5" customHeight="1">
      <c r="A20" s="119" t="s">
        <v>3</v>
      </c>
      <c r="B20" s="120"/>
      <c r="C20" s="120"/>
      <c r="D20" s="120"/>
      <c r="E20" s="120"/>
      <c r="F20" s="81"/>
      <c r="H20" s="101"/>
    </row>
    <row r="21" spans="1:6" s="67" customFormat="1" ht="20.25" customHeight="1">
      <c r="A21" s="119" t="s">
        <v>4</v>
      </c>
      <c r="B21" s="120"/>
      <c r="C21" s="120"/>
      <c r="D21" s="120"/>
      <c r="E21" s="120"/>
      <c r="F21" s="81"/>
    </row>
    <row r="22" spans="1:9" s="67" customFormat="1" ht="22.5" customHeight="1">
      <c r="A22" s="121" t="s">
        <v>5</v>
      </c>
      <c r="B22" s="122"/>
      <c r="C22" s="122"/>
      <c r="D22" s="122"/>
      <c r="E22" s="122"/>
      <c r="F22" s="95">
        <f>F20-F21</f>
        <v>0</v>
      </c>
      <c r="H22" s="102"/>
      <c r="I22" s="101"/>
    </row>
    <row r="23" spans="1:6" s="67" customFormat="1" ht="21" customHeight="1">
      <c r="A23" s="116"/>
      <c r="B23" s="117"/>
      <c r="C23" s="117"/>
      <c r="D23" s="117"/>
      <c r="E23" s="117"/>
      <c r="F23" s="118"/>
    </row>
    <row r="24" spans="1:6" s="67" customFormat="1" ht="22.5" customHeight="1">
      <c r="A24" s="123" t="s">
        <v>6</v>
      </c>
      <c r="B24" s="120"/>
      <c r="C24" s="120"/>
      <c r="D24" s="120"/>
      <c r="E24" s="120"/>
      <c r="F24" s="81" t="str">
        <f>IF((F13+F17+F22)&lt;&gt;0,"NESLAGANJE ZBROJA",(F13+F17+F22))</f>
        <v>NESLAGANJE ZBROJA</v>
      </c>
    </row>
    <row r="25" spans="1:5" s="67" customFormat="1" ht="11.25" customHeight="1">
      <c r="A25" s="82"/>
      <c r="B25" s="74"/>
      <c r="C25" s="74"/>
      <c r="D25" s="74"/>
      <c r="E25" s="74"/>
    </row>
    <row r="26" spans="1:6" ht="42" customHeight="1">
      <c r="A26" s="114" t="s">
        <v>47</v>
      </c>
      <c r="B26" s="115"/>
      <c r="C26" s="115"/>
      <c r="D26" s="115"/>
      <c r="E26" s="115"/>
      <c r="F26" s="115"/>
    </row>
    <row r="27" ht="12.75">
      <c r="E27" s="103"/>
    </row>
    <row r="31" ht="12.75">
      <c r="F31" s="62"/>
    </row>
    <row r="32" ht="12.75">
      <c r="F32" s="62"/>
    </row>
    <row r="33" spans="5:6" ht="12.75">
      <c r="E33" s="104"/>
      <c r="F33" s="64"/>
    </row>
    <row r="34" spans="5:6" ht="12.75">
      <c r="E34" s="104"/>
      <c r="F34" s="62"/>
    </row>
    <row r="35" spans="5:6" ht="12.75">
      <c r="E35" s="104"/>
      <c r="F35" s="62"/>
    </row>
    <row r="36" spans="5:6" ht="12.75">
      <c r="E36" s="104"/>
      <c r="F36" s="62"/>
    </row>
    <row r="37" spans="5:6" ht="12.75">
      <c r="E37" s="104"/>
      <c r="F37" s="62"/>
    </row>
    <row r="38" ht="12.75">
      <c r="E38" s="104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  <mergeCell ref="A17:E17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7" t="s">
        <v>75</v>
      </c>
      <c r="B1" s="127"/>
      <c r="C1" s="127"/>
      <c r="D1" s="127"/>
      <c r="E1" s="127"/>
      <c r="F1" s="127"/>
      <c r="G1" s="127"/>
      <c r="H1" s="127"/>
    </row>
    <row r="2" spans="1:8" s="1" customFormat="1" ht="13.5" thickBot="1">
      <c r="A2" s="17"/>
      <c r="H2" s="18"/>
    </row>
    <row r="3" spans="1:8" s="1" customFormat="1" ht="26.25" thickBot="1">
      <c r="A3" s="90" t="s">
        <v>7</v>
      </c>
      <c r="B3" s="143" t="s">
        <v>43</v>
      </c>
      <c r="C3" s="144"/>
      <c r="D3" s="144"/>
      <c r="E3" s="144"/>
      <c r="F3" s="144"/>
      <c r="G3" s="144"/>
      <c r="H3" s="145"/>
    </row>
    <row r="4" spans="1:8" s="1" customFormat="1" ht="90" thickBot="1">
      <c r="A4" s="91" t="s">
        <v>8</v>
      </c>
      <c r="B4" s="19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42</v>
      </c>
      <c r="H4" s="21" t="s">
        <v>15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638</v>
      </c>
      <c r="B6" s="105"/>
      <c r="C6" s="24"/>
      <c r="D6" s="106"/>
      <c r="E6" s="107">
        <v>312716</v>
      </c>
      <c r="F6" s="107"/>
      <c r="G6" s="108"/>
      <c r="H6" s="109"/>
    </row>
    <row r="7" spans="1:8" s="1" customFormat="1" ht="12.75">
      <c r="A7" s="22">
        <v>641</v>
      </c>
      <c r="B7" s="105"/>
      <c r="C7" s="24">
        <v>2000</v>
      </c>
      <c r="D7" s="106"/>
      <c r="E7" s="107"/>
      <c r="F7" s="107"/>
      <c r="G7" s="108"/>
      <c r="H7" s="109"/>
    </row>
    <row r="8" spans="1:8" s="1" customFormat="1" ht="12.75">
      <c r="A8" s="22">
        <v>651</v>
      </c>
      <c r="B8" s="105"/>
      <c r="C8" s="24"/>
      <c r="D8" s="106"/>
      <c r="E8" s="107"/>
      <c r="F8" s="107"/>
      <c r="G8" s="108"/>
      <c r="H8" s="109"/>
    </row>
    <row r="9" spans="1:8" s="1" customFormat="1" ht="12.75">
      <c r="A9" s="22">
        <v>652</v>
      </c>
      <c r="B9" s="23"/>
      <c r="C9" s="24"/>
      <c r="D9" s="24">
        <v>643000</v>
      </c>
      <c r="E9" s="24"/>
      <c r="F9" s="24"/>
      <c r="G9" s="25">
        <v>300000</v>
      </c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1230000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>
        <v>1095156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>
        <v>50023370</v>
      </c>
      <c r="E14" s="24"/>
      <c r="F14" s="24"/>
      <c r="G14" s="25"/>
      <c r="H14" s="26"/>
    </row>
    <row r="15" spans="1:8" s="1" customFormat="1" ht="12.75">
      <c r="A15" s="22">
        <v>683</v>
      </c>
      <c r="B15" s="23"/>
      <c r="C15" s="24">
        <v>2000</v>
      </c>
      <c r="D15" s="24"/>
      <c r="E15" s="24"/>
      <c r="F15" s="24"/>
      <c r="G15" s="25"/>
      <c r="H15" s="26"/>
    </row>
    <row r="16" spans="1:8" s="1" customFormat="1" ht="12.75">
      <c r="A16" s="22">
        <v>723</v>
      </c>
      <c r="B16" s="23"/>
      <c r="C16" s="24">
        <v>30000</v>
      </c>
      <c r="D16" s="24"/>
      <c r="E16" s="24"/>
      <c r="F16" s="24"/>
      <c r="G16" s="25"/>
      <c r="H16" s="26"/>
    </row>
    <row r="17" spans="1:8" s="1" customFormat="1" ht="12.75">
      <c r="A17" s="22">
        <v>922</v>
      </c>
      <c r="B17" s="23"/>
      <c r="C17" s="24">
        <v>8329886</v>
      </c>
      <c r="D17" s="24">
        <v>0</v>
      </c>
      <c r="E17" s="24"/>
      <c r="F17" s="24"/>
      <c r="G17" s="25"/>
      <c r="H17" s="26"/>
    </row>
    <row r="18" spans="1:8" s="1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1" customFormat="1" ht="30" customHeight="1" thickBot="1">
      <c r="A19" s="32" t="s">
        <v>16</v>
      </c>
      <c r="B19" s="33">
        <f aca="true" t="shared" si="0" ref="B19:G19">SUM(B5:B17)</f>
        <v>1095156</v>
      </c>
      <c r="C19" s="33">
        <f t="shared" si="0"/>
        <v>9593886</v>
      </c>
      <c r="D19" s="33">
        <f t="shared" si="0"/>
        <v>50666370</v>
      </c>
      <c r="E19" s="33">
        <f t="shared" si="0"/>
        <v>326777</v>
      </c>
      <c r="F19" s="33">
        <f t="shared" si="0"/>
        <v>0</v>
      </c>
      <c r="G19" s="34">
        <f t="shared" si="0"/>
        <v>300000</v>
      </c>
      <c r="H19" s="35">
        <v>0</v>
      </c>
    </row>
    <row r="20" spans="1:8" s="1" customFormat="1" ht="28.5" customHeight="1" thickBot="1">
      <c r="A20" s="32" t="s">
        <v>77</v>
      </c>
      <c r="B20" s="138">
        <f>B19+C19+D19+E19+F19+G19+H19</f>
        <v>61982189</v>
      </c>
      <c r="C20" s="139"/>
      <c r="D20" s="139"/>
      <c r="E20" s="139"/>
      <c r="F20" s="139"/>
      <c r="G20" s="139"/>
      <c r="H20" s="140"/>
    </row>
    <row r="21" spans="1:8" ht="12.75">
      <c r="A21" s="14"/>
      <c r="B21" s="14"/>
      <c r="C21" s="14"/>
      <c r="D21" s="15"/>
      <c r="E21" s="36"/>
      <c r="H21" s="18"/>
    </row>
    <row r="22" spans="1:8" ht="12.75">
      <c r="A22" s="14"/>
      <c r="B22" s="14"/>
      <c r="C22" s="14"/>
      <c r="D22" s="15"/>
      <c r="E22" s="36"/>
      <c r="H22" s="18"/>
    </row>
    <row r="23" spans="1:8" ht="12.75">
      <c r="A23" s="14"/>
      <c r="B23" s="14"/>
      <c r="C23" s="14"/>
      <c r="D23" s="15"/>
      <c r="E23" s="36"/>
      <c r="H23" s="18"/>
    </row>
    <row r="24" spans="1:8" ht="12.75">
      <c r="A24" s="14"/>
      <c r="B24" s="14"/>
      <c r="C24" s="14"/>
      <c r="D24" s="15"/>
      <c r="E24" s="36"/>
      <c r="H24" s="18"/>
    </row>
    <row r="25" spans="1:8" ht="12.75">
      <c r="A25" s="14"/>
      <c r="B25" s="14"/>
      <c r="C25" s="14"/>
      <c r="D25" s="15"/>
      <c r="E25" s="36"/>
      <c r="H25" s="18"/>
    </row>
    <row r="26" spans="1:8" ht="12.75">
      <c r="A26" s="14"/>
      <c r="B26" s="14"/>
      <c r="C26" s="14"/>
      <c r="D26" s="15"/>
      <c r="E26" s="36"/>
      <c r="H26" s="18"/>
    </row>
    <row r="27" spans="1:8" ht="12.75">
      <c r="A27" s="14"/>
      <c r="B27" s="14"/>
      <c r="C27" s="14"/>
      <c r="D27" s="15"/>
      <c r="E27" s="36"/>
      <c r="H27" s="18"/>
    </row>
    <row r="28" spans="1:8" ht="12.75">
      <c r="A28" s="14"/>
      <c r="B28" s="14"/>
      <c r="C28" s="14"/>
      <c r="D28" s="15"/>
      <c r="E28" s="36"/>
      <c r="H28" s="18"/>
    </row>
    <row r="29" spans="1:8" ht="12.75">
      <c r="A29" s="14"/>
      <c r="B29" s="14"/>
      <c r="C29" s="14"/>
      <c r="D29" s="15"/>
      <c r="E29" s="36"/>
      <c r="H29" s="18"/>
    </row>
    <row r="30" spans="1:8" ht="12.75">
      <c r="A30" s="14"/>
      <c r="B30" s="14"/>
      <c r="C30" s="14"/>
      <c r="D30" s="15"/>
      <c r="E30" s="36"/>
      <c r="H30" s="18"/>
    </row>
    <row r="31" spans="1:8" ht="12.75">
      <c r="A31" s="14"/>
      <c r="B31" s="14"/>
      <c r="C31" s="14"/>
      <c r="D31" s="15"/>
      <c r="E31" s="36"/>
      <c r="H31" s="18"/>
    </row>
    <row r="32" spans="1:8" ht="12.75">
      <c r="A32" s="14"/>
      <c r="B32" s="14"/>
      <c r="C32" s="14"/>
      <c r="D32" s="15"/>
      <c r="E32" s="36"/>
      <c r="H32" s="18"/>
    </row>
    <row r="33" spans="1:8" ht="12.75">
      <c r="A33" s="14"/>
      <c r="B33" s="14"/>
      <c r="C33" s="14"/>
      <c r="D33" s="15"/>
      <c r="E33" s="36"/>
      <c r="H33" s="18"/>
    </row>
    <row r="34" spans="1:8" ht="12.75">
      <c r="A34" s="14"/>
      <c r="B34" s="14"/>
      <c r="C34" s="14"/>
      <c r="D34" s="15"/>
      <c r="E34" s="36"/>
      <c r="H34" s="18"/>
    </row>
    <row r="35" spans="1:8" ht="12.75">
      <c r="A35" s="14"/>
      <c r="B35" s="14"/>
      <c r="C35" s="14"/>
      <c r="D35" s="15"/>
      <c r="E35" s="36"/>
      <c r="H35" s="18"/>
    </row>
    <row r="36" spans="1:8" ht="12.75">
      <c r="A36" s="14"/>
      <c r="B36" s="14"/>
      <c r="C36" s="14"/>
      <c r="D36" s="15"/>
      <c r="E36" s="36"/>
      <c r="H36" s="18"/>
    </row>
    <row r="37" spans="1:8" ht="12.75">
      <c r="A37" s="14"/>
      <c r="B37" s="14"/>
      <c r="C37" s="14"/>
      <c r="D37" s="15"/>
      <c r="E37" s="36"/>
      <c r="H37" s="18"/>
    </row>
    <row r="38" spans="1:8" ht="12.75">
      <c r="A38" s="14"/>
      <c r="B38" s="14"/>
      <c r="C38" s="14"/>
      <c r="D38" s="15"/>
      <c r="E38" s="36"/>
      <c r="H38" s="18"/>
    </row>
    <row r="39" spans="1:8" ht="12.75">
      <c r="A39" s="14"/>
      <c r="B39" s="14"/>
      <c r="C39" s="14"/>
      <c r="D39" s="15"/>
      <c r="E39" s="36"/>
      <c r="H39" s="18"/>
    </row>
    <row r="40" spans="1:8" ht="12.75">
      <c r="A40" s="14"/>
      <c r="B40" s="14"/>
      <c r="C40" s="14"/>
      <c r="D40" s="15"/>
      <c r="E40" s="36"/>
      <c r="H40" s="18"/>
    </row>
    <row r="41" spans="1:8" ht="12.75">
      <c r="A41" s="14"/>
      <c r="B41" s="14"/>
      <c r="C41" s="14"/>
      <c r="D41" s="15"/>
      <c r="E41" s="36"/>
      <c r="H41" s="18"/>
    </row>
    <row r="42" spans="1:8" ht="12.75">
      <c r="A42" s="14"/>
      <c r="B42" s="14"/>
      <c r="C42" s="14"/>
      <c r="D42" s="15"/>
      <c r="E42" s="36"/>
      <c r="H42" s="18"/>
    </row>
    <row r="43" spans="1:8" ht="12.75">
      <c r="A43" s="14"/>
      <c r="B43" s="14"/>
      <c r="C43" s="14"/>
      <c r="D43" s="15"/>
      <c r="E43" s="36"/>
      <c r="H43" s="18"/>
    </row>
    <row r="44" spans="1:8" ht="12.75">
      <c r="A44" s="14"/>
      <c r="B44" s="14"/>
      <c r="C44" s="14"/>
      <c r="D44" s="15"/>
      <c r="E44" s="36"/>
      <c r="H44" s="18"/>
    </row>
    <row r="45" spans="1:8" ht="12.75">
      <c r="A45" s="14"/>
      <c r="B45" s="14"/>
      <c r="C45" s="14"/>
      <c r="D45" s="15"/>
      <c r="E45" s="36"/>
      <c r="H45" s="18"/>
    </row>
    <row r="46" spans="1:8" ht="12.75">
      <c r="A46" s="14"/>
      <c r="B46" s="14"/>
      <c r="C46" s="14"/>
      <c r="D46" s="15"/>
      <c r="E46" s="36"/>
      <c r="H46" s="18"/>
    </row>
    <row r="47" spans="3:5" ht="24" customHeight="1">
      <c r="C47" s="40"/>
      <c r="D47" s="38"/>
      <c r="E47" s="41"/>
    </row>
    <row r="48" spans="3:5" ht="12.75">
      <c r="C48" s="40"/>
      <c r="D48" s="42"/>
      <c r="E48" s="43"/>
    </row>
    <row r="49" spans="4:5" ht="12.75">
      <c r="D49" s="44"/>
      <c r="E49" s="45"/>
    </row>
    <row r="50" spans="4:5" ht="12.75">
      <c r="D50" s="46"/>
      <c r="E50" s="47"/>
    </row>
    <row r="51" spans="4:5" ht="12.75">
      <c r="D51" s="38"/>
      <c r="E51" s="39"/>
    </row>
    <row r="52" spans="3:5" ht="12.75">
      <c r="C52" s="40"/>
      <c r="D52" s="38"/>
      <c r="E52" s="48"/>
    </row>
    <row r="53" spans="3:5" ht="12.75">
      <c r="C53" s="40"/>
      <c r="D53" s="38"/>
      <c r="E53" s="43"/>
    </row>
    <row r="54" spans="4:5" ht="12.75">
      <c r="D54" s="38"/>
      <c r="E54" s="39"/>
    </row>
    <row r="55" spans="4:5" ht="12.75">
      <c r="D55" s="38"/>
      <c r="E55" s="47"/>
    </row>
    <row r="56" spans="4:5" ht="12.75">
      <c r="D56" s="38"/>
      <c r="E56" s="39"/>
    </row>
    <row r="57" spans="1:8" s="1" customFormat="1" ht="30" customHeight="1">
      <c r="A57" s="37"/>
      <c r="B57" s="37"/>
      <c r="C57" s="37"/>
      <c r="D57" s="38"/>
      <c r="E57" s="49"/>
      <c r="F57" s="10"/>
      <c r="G57" s="10"/>
      <c r="H57" s="10"/>
    </row>
    <row r="58" spans="1:8" s="1" customFormat="1" ht="28.5" customHeight="1">
      <c r="A58" s="37"/>
      <c r="B58" s="37"/>
      <c r="C58" s="37"/>
      <c r="D58" s="44"/>
      <c r="E58" s="45"/>
      <c r="F58" s="10"/>
      <c r="G58" s="10"/>
      <c r="H58" s="10"/>
    </row>
    <row r="59" spans="2:5" ht="12.75">
      <c r="B59" s="40"/>
      <c r="D59" s="44"/>
      <c r="E59" s="50"/>
    </row>
    <row r="60" spans="3:5" ht="12.75">
      <c r="C60" s="40"/>
      <c r="D60" s="44"/>
      <c r="E60" s="51"/>
    </row>
    <row r="61" spans="3:5" ht="12.75">
      <c r="C61" s="40"/>
      <c r="D61" s="46"/>
      <c r="E61" s="43"/>
    </row>
    <row r="62" spans="4:5" ht="12.75">
      <c r="D62" s="38"/>
      <c r="E62" s="39"/>
    </row>
    <row r="63" spans="2:5" ht="12.75">
      <c r="B63" s="40"/>
      <c r="D63" s="38"/>
      <c r="E63" s="41"/>
    </row>
    <row r="64" spans="3:5" ht="12.75">
      <c r="C64" s="40"/>
      <c r="D64" s="38"/>
      <c r="E64" s="50"/>
    </row>
    <row r="65" spans="3:5" ht="12.75">
      <c r="C65" s="40"/>
      <c r="D65" s="46"/>
      <c r="E65" s="43"/>
    </row>
    <row r="66" spans="4:5" ht="12.75">
      <c r="D66" s="44"/>
      <c r="E66" s="39"/>
    </row>
    <row r="67" spans="3:5" ht="13.5" customHeight="1">
      <c r="C67" s="40"/>
      <c r="D67" s="44"/>
      <c r="E67" s="50"/>
    </row>
    <row r="68" spans="4:5" ht="13.5" customHeight="1">
      <c r="D68" s="46"/>
      <c r="E68" s="49"/>
    </row>
    <row r="69" spans="4:5" ht="13.5" customHeight="1">
      <c r="D69" s="38"/>
      <c r="E69" s="39"/>
    </row>
    <row r="70" spans="1:8" s="1" customFormat="1" ht="30" customHeight="1">
      <c r="A70" s="37"/>
      <c r="B70" s="37"/>
      <c r="C70" s="37"/>
      <c r="D70" s="46"/>
      <c r="E70" s="43"/>
      <c r="F70" s="10"/>
      <c r="G70" s="10"/>
      <c r="H70" s="10"/>
    </row>
    <row r="71" spans="1:8" s="1" customFormat="1" ht="28.5" customHeight="1">
      <c r="A71" s="37"/>
      <c r="B71" s="37"/>
      <c r="C71" s="37"/>
      <c r="D71" s="38"/>
      <c r="E71" s="39"/>
      <c r="F71" s="10"/>
      <c r="G71" s="10"/>
      <c r="H71" s="10"/>
    </row>
    <row r="72" spans="4:5" ht="13.5" customHeight="1">
      <c r="D72" s="38"/>
      <c r="E72" s="39"/>
    </row>
    <row r="73" spans="1:5" ht="13.5" customHeight="1">
      <c r="A73" s="40"/>
      <c r="D73" s="52"/>
      <c r="E73" s="50"/>
    </row>
    <row r="74" spans="2:5" ht="13.5" customHeight="1">
      <c r="B74" s="40"/>
      <c r="C74" s="40"/>
      <c r="D74" s="53"/>
      <c r="E74" s="50"/>
    </row>
    <row r="75" spans="2:5" ht="13.5" customHeight="1">
      <c r="B75" s="40"/>
      <c r="C75" s="40"/>
      <c r="D75" s="53"/>
      <c r="E75" s="41"/>
    </row>
    <row r="76" spans="2:5" ht="13.5" customHeight="1">
      <c r="B76" s="40"/>
      <c r="C76" s="40"/>
      <c r="D76" s="46"/>
      <c r="E76" s="47"/>
    </row>
    <row r="77" spans="4:5" ht="28.5" customHeight="1">
      <c r="D77" s="38"/>
      <c r="E77" s="39"/>
    </row>
    <row r="78" spans="2:5" ht="13.5" customHeight="1">
      <c r="B78" s="40"/>
      <c r="D78" s="38"/>
      <c r="E78" s="50"/>
    </row>
    <row r="79" spans="3:5" ht="13.5" customHeight="1">
      <c r="C79" s="40"/>
      <c r="D79" s="38"/>
      <c r="E79" s="41"/>
    </row>
    <row r="80" spans="3:5" ht="13.5" customHeight="1">
      <c r="C80" s="40"/>
      <c r="D80" s="46"/>
      <c r="E80" s="43"/>
    </row>
    <row r="81" spans="4:5" ht="13.5" customHeight="1">
      <c r="D81" s="38"/>
      <c r="E81" s="39"/>
    </row>
    <row r="82" spans="4:5" ht="22.5" customHeight="1">
      <c r="D82" s="38"/>
      <c r="E82" s="39"/>
    </row>
    <row r="83" spans="4:5" ht="13.5" customHeight="1">
      <c r="D83" s="54"/>
      <c r="E83" s="55"/>
    </row>
    <row r="84" spans="4:5" ht="13.5" customHeight="1">
      <c r="D84" s="38"/>
      <c r="E84" s="39"/>
    </row>
    <row r="85" spans="4:5" ht="13.5" customHeight="1">
      <c r="D85" s="38"/>
      <c r="E85" s="39"/>
    </row>
    <row r="86" spans="4:5" ht="13.5" customHeight="1">
      <c r="D86" s="38"/>
      <c r="E86" s="39"/>
    </row>
    <row r="87" spans="4:5" ht="13.5" customHeight="1">
      <c r="D87" s="46"/>
      <c r="E87" s="43"/>
    </row>
    <row r="88" spans="4:5" ht="13.5" customHeight="1">
      <c r="D88" s="38"/>
      <c r="E88" s="39"/>
    </row>
    <row r="89" spans="4:5" ht="13.5" customHeight="1">
      <c r="D89" s="46"/>
      <c r="E89" s="43"/>
    </row>
    <row r="90" spans="4:5" ht="13.5" customHeight="1">
      <c r="D90" s="38"/>
      <c r="E90" s="39"/>
    </row>
    <row r="91" spans="4:5" ht="13.5" customHeight="1">
      <c r="D91" s="38"/>
      <c r="E91" s="39"/>
    </row>
    <row r="92" spans="4:5" ht="13.5" customHeight="1">
      <c r="D92" s="38"/>
      <c r="E92" s="39"/>
    </row>
    <row r="93" spans="4:5" ht="22.5" customHeight="1">
      <c r="D93" s="38"/>
      <c r="E93" s="39"/>
    </row>
    <row r="94" spans="1:5" ht="13.5" customHeight="1">
      <c r="A94" s="56"/>
      <c r="B94" s="56"/>
      <c r="C94" s="56"/>
      <c r="D94" s="57"/>
      <c r="E94" s="58"/>
    </row>
    <row r="95" spans="3:5" ht="13.5" customHeight="1">
      <c r="C95" s="40"/>
      <c r="D95" s="38"/>
      <c r="E95" s="41"/>
    </row>
    <row r="96" spans="4:5" ht="13.5" customHeight="1">
      <c r="D96" s="59"/>
      <c r="E96" s="60"/>
    </row>
    <row r="97" spans="4:5" ht="13.5" customHeight="1">
      <c r="D97" s="38"/>
      <c r="E97" s="39"/>
    </row>
    <row r="98" spans="4:5" ht="13.5" customHeight="1">
      <c r="D98" s="54"/>
      <c r="E98" s="55"/>
    </row>
    <row r="99" spans="4:5" ht="13.5" customHeight="1">
      <c r="D99" s="54"/>
      <c r="E99" s="55"/>
    </row>
    <row r="100" spans="4:5" ht="13.5" customHeight="1">
      <c r="D100" s="38"/>
      <c r="E100" s="39"/>
    </row>
    <row r="101" spans="4:5" ht="13.5" customHeight="1">
      <c r="D101" s="46"/>
      <c r="E101" s="43"/>
    </row>
    <row r="102" spans="4:5" ht="12.75">
      <c r="D102" s="38"/>
      <c r="E102" s="39"/>
    </row>
    <row r="103" spans="4:5" ht="12.75">
      <c r="D103" s="38"/>
      <c r="E103" s="39"/>
    </row>
    <row r="104" spans="4:5" ht="12.75">
      <c r="D104" s="46"/>
      <c r="E104" s="43"/>
    </row>
    <row r="105" spans="4:5" ht="12.75">
      <c r="D105" s="38"/>
      <c r="E105" s="39"/>
    </row>
    <row r="106" spans="4:5" ht="12.75">
      <c r="D106" s="54"/>
      <c r="E106" s="55"/>
    </row>
    <row r="107" spans="4:5" ht="12.75">
      <c r="D107" s="46"/>
      <c r="E107" s="60"/>
    </row>
    <row r="108" spans="4:5" ht="12.75">
      <c r="D108" s="44"/>
      <c r="E108" s="55"/>
    </row>
    <row r="109" spans="4:5" ht="12.75">
      <c r="D109" s="46"/>
      <c r="E109" s="43"/>
    </row>
    <row r="110" spans="4:5" ht="12.75">
      <c r="D110" s="38"/>
      <c r="E110" s="39"/>
    </row>
    <row r="111" spans="3:5" ht="12.75">
      <c r="C111" s="40"/>
      <c r="D111" s="38"/>
      <c r="E111" s="41"/>
    </row>
    <row r="112" spans="4:5" ht="12.75">
      <c r="D112" s="44"/>
      <c r="E112" s="43"/>
    </row>
    <row r="113" spans="4:5" ht="12.75">
      <c r="D113" s="44"/>
      <c r="E113" s="55"/>
    </row>
    <row r="114" spans="3:5" ht="12.75">
      <c r="C114" s="40"/>
      <c r="D114" s="44"/>
      <c r="E114" s="61"/>
    </row>
    <row r="115" spans="3:5" ht="12.75">
      <c r="C115" s="40"/>
      <c r="D115" s="46"/>
      <c r="E115" s="47"/>
    </row>
    <row r="116" spans="4:5" ht="12.75">
      <c r="D116" s="38"/>
      <c r="E116" s="39"/>
    </row>
    <row r="117" spans="4:5" ht="12.75">
      <c r="D117" s="59"/>
      <c r="E117" s="62"/>
    </row>
    <row r="118" spans="4:5" ht="12.75">
      <c r="D118" s="54"/>
      <c r="E118" s="55"/>
    </row>
    <row r="119" spans="2:5" ht="28.5" customHeight="1">
      <c r="B119" s="40"/>
      <c r="D119" s="54"/>
      <c r="E119" s="63"/>
    </row>
    <row r="120" spans="3:5" ht="12.75">
      <c r="C120" s="40"/>
      <c r="D120" s="54"/>
      <c r="E120" s="63"/>
    </row>
    <row r="121" spans="4:5" ht="12.75">
      <c r="D121" s="59"/>
      <c r="E121" s="60"/>
    </row>
    <row r="122" spans="4:5" ht="12.75">
      <c r="D122" s="54"/>
      <c r="E122" s="55"/>
    </row>
    <row r="123" spans="2:5" ht="12.75">
      <c r="B123" s="40"/>
      <c r="D123" s="54"/>
      <c r="E123" s="64"/>
    </row>
    <row r="124" spans="3:5" ht="12.75">
      <c r="C124" s="40"/>
      <c r="D124" s="54"/>
      <c r="E124" s="41"/>
    </row>
    <row r="125" spans="3:5" ht="12.75">
      <c r="C125" s="40"/>
      <c r="D125" s="46"/>
      <c r="E125" s="47"/>
    </row>
    <row r="126" spans="4:5" ht="12.75">
      <c r="D126" s="38"/>
      <c r="E126" s="39"/>
    </row>
    <row r="127" spans="3:5" ht="12.75">
      <c r="C127" s="40"/>
      <c r="D127" s="38"/>
      <c r="E127" s="61"/>
    </row>
    <row r="128" spans="4:5" ht="12.75">
      <c r="D128" s="59"/>
      <c r="E128" s="60"/>
    </row>
    <row r="129" spans="4:5" ht="12.75">
      <c r="D129" s="54"/>
      <c r="E129" s="55"/>
    </row>
    <row r="130" spans="4:5" ht="12.75">
      <c r="D130" s="38"/>
      <c r="E130" s="39"/>
    </row>
    <row r="131" spans="1:5" ht="15.75">
      <c r="A131" s="65"/>
      <c r="B131" s="14"/>
      <c r="C131" s="14"/>
      <c r="D131" s="14"/>
      <c r="E131" s="50"/>
    </row>
    <row r="132" spans="1:5" ht="12.75">
      <c r="A132" s="40"/>
      <c r="D132" s="52"/>
      <c r="E132" s="50"/>
    </row>
    <row r="133" spans="1:5" ht="12.75">
      <c r="A133" s="40"/>
      <c r="B133" s="40"/>
      <c r="D133" s="52"/>
      <c r="E133" s="41"/>
    </row>
    <row r="134" spans="3:5" ht="12.75">
      <c r="C134" s="40"/>
      <c r="D134" s="38"/>
      <c r="E134" s="50"/>
    </row>
    <row r="135" spans="4:5" ht="12.75">
      <c r="D135" s="42"/>
      <c r="E135" s="43"/>
    </row>
    <row r="136" spans="2:5" ht="12.75">
      <c r="B136" s="40"/>
      <c r="D136" s="38"/>
      <c r="E136" s="41"/>
    </row>
    <row r="137" spans="3:5" ht="12.75">
      <c r="C137" s="40"/>
      <c r="D137" s="38"/>
      <c r="E137" s="41"/>
    </row>
    <row r="138" spans="4:5" ht="12.75">
      <c r="D138" s="46"/>
      <c r="E138" s="47"/>
    </row>
    <row r="139" spans="3:5" ht="12.75">
      <c r="C139" s="40"/>
      <c r="D139" s="38"/>
      <c r="E139" s="48"/>
    </row>
    <row r="140" spans="4:5" ht="12.75">
      <c r="D140" s="38"/>
      <c r="E140" s="47"/>
    </row>
    <row r="141" spans="2:5" ht="12.75">
      <c r="B141" s="40"/>
      <c r="D141" s="44"/>
      <c r="E141" s="50"/>
    </row>
    <row r="142" spans="3:5" ht="12.75">
      <c r="C142" s="40"/>
      <c r="D142" s="44"/>
      <c r="E142" s="51"/>
    </row>
    <row r="143" spans="4:5" ht="11.25" customHeight="1">
      <c r="D143" s="46"/>
      <c r="E143" s="43"/>
    </row>
    <row r="144" spans="1:5" ht="24" customHeight="1">
      <c r="A144" s="40"/>
      <c r="D144" s="52"/>
      <c r="E144" s="50"/>
    </row>
    <row r="145" spans="2:5" ht="15" customHeight="1">
      <c r="B145" s="40"/>
      <c r="D145" s="38"/>
      <c r="E145" s="50"/>
    </row>
    <row r="146" spans="3:5" ht="11.25" customHeight="1">
      <c r="C146" s="40"/>
      <c r="D146" s="38"/>
      <c r="E146" s="41"/>
    </row>
    <row r="147" spans="3:5" ht="12.75">
      <c r="C147" s="40"/>
      <c r="D147" s="46"/>
      <c r="E147" s="43"/>
    </row>
    <row r="148" spans="3:5" ht="13.5" customHeight="1">
      <c r="C148" s="40"/>
      <c r="D148" s="38"/>
      <c r="E148" s="41"/>
    </row>
    <row r="149" spans="4:5" ht="12.75" customHeight="1">
      <c r="D149" s="59"/>
      <c r="E149" s="60"/>
    </row>
    <row r="150" spans="3:5" ht="12.75" customHeight="1">
      <c r="C150" s="40"/>
      <c r="D150" s="44"/>
      <c r="E150" s="61"/>
    </row>
    <row r="151" spans="3:5" ht="12.75">
      <c r="C151" s="40"/>
      <c r="D151" s="46"/>
      <c r="E151" s="47"/>
    </row>
    <row r="152" spans="4:5" ht="12.75">
      <c r="D152" s="59"/>
      <c r="E152" s="66"/>
    </row>
    <row r="153" spans="2:5" ht="12.75">
      <c r="B153" s="40"/>
      <c r="D153" s="54"/>
      <c r="E153" s="64"/>
    </row>
    <row r="154" spans="3:5" ht="12.75">
      <c r="C154" s="40"/>
      <c r="D154" s="54"/>
      <c r="E154" s="41"/>
    </row>
    <row r="155" spans="3:5" ht="12.75">
      <c r="C155" s="40"/>
      <c r="D155" s="46"/>
      <c r="E155" s="47"/>
    </row>
    <row r="156" spans="3:5" ht="19.5" customHeight="1">
      <c r="C156" s="40"/>
      <c r="D156" s="46"/>
      <c r="E156" s="47"/>
    </row>
    <row r="157" spans="4:5" ht="15" customHeight="1">
      <c r="D157" s="38"/>
      <c r="E157" s="39"/>
    </row>
    <row r="158" spans="1:8" ht="18">
      <c r="A158" s="141"/>
      <c r="B158" s="142"/>
      <c r="C158" s="142"/>
      <c r="D158" s="142"/>
      <c r="E158" s="142"/>
      <c r="F158" s="67"/>
      <c r="G158" s="67"/>
      <c r="H158" s="67"/>
    </row>
    <row r="159" spans="1:5" ht="12.75">
      <c r="A159" s="56"/>
      <c r="B159" s="56"/>
      <c r="C159" s="56"/>
      <c r="D159" s="57"/>
      <c r="E159" s="58"/>
    </row>
    <row r="161" spans="1:5" ht="15.75">
      <c r="A161" s="69"/>
      <c r="B161" s="40"/>
      <c r="C161" s="40"/>
      <c r="D161" s="70"/>
      <c r="E161" s="13"/>
    </row>
    <row r="162" spans="1:5" ht="12.75">
      <c r="A162" s="40"/>
      <c r="B162" s="40"/>
      <c r="C162" s="40"/>
      <c r="D162" s="70"/>
      <c r="E162" s="13"/>
    </row>
    <row r="163" spans="1:5" ht="12.75">
      <c r="A163" s="40"/>
      <c r="B163" s="40"/>
      <c r="C163" s="40"/>
      <c r="D163" s="70"/>
      <c r="E163" s="13"/>
    </row>
    <row r="164" spans="1:5" ht="22.5" customHeight="1">
      <c r="A164" s="40"/>
      <c r="B164" s="40"/>
      <c r="C164" s="40"/>
      <c r="D164" s="70"/>
      <c r="E164" s="13"/>
    </row>
    <row r="165" spans="1:5" ht="12.75">
      <c r="A165" s="40"/>
      <c r="B165" s="40"/>
      <c r="C165" s="40"/>
      <c r="D165" s="70"/>
      <c r="E165" s="13"/>
    </row>
    <row r="166" spans="1:3" ht="12.75">
      <c r="A166" s="40"/>
      <c r="B166" s="40"/>
      <c r="C166" s="40"/>
    </row>
    <row r="167" spans="1:5" ht="12.75">
      <c r="A167" s="40"/>
      <c r="B167" s="40"/>
      <c r="C167" s="40"/>
      <c r="D167" s="70"/>
      <c r="E167" s="13"/>
    </row>
    <row r="168" spans="1:5" ht="12.75">
      <c r="A168" s="40"/>
      <c r="B168" s="40"/>
      <c r="C168" s="40"/>
      <c r="D168" s="70"/>
      <c r="E168" s="71"/>
    </row>
    <row r="169" spans="1:5" ht="13.5" customHeight="1">
      <c r="A169" s="40"/>
      <c r="B169" s="40"/>
      <c r="C169" s="40"/>
      <c r="D169" s="70"/>
      <c r="E169" s="13"/>
    </row>
    <row r="170" spans="1:5" ht="13.5" customHeight="1">
      <c r="A170" s="40"/>
      <c r="B170" s="40"/>
      <c r="C170" s="40"/>
      <c r="D170" s="70"/>
      <c r="E170" s="48"/>
    </row>
    <row r="171" spans="4:5" ht="13.5" customHeight="1">
      <c r="D171" s="46"/>
      <c r="E171" s="49"/>
    </row>
    <row r="183" spans="1:8" s="67" customFormat="1" ht="18" customHeight="1">
      <c r="A183" s="37"/>
      <c r="B183" s="37"/>
      <c r="C183" s="37"/>
      <c r="D183" s="68"/>
      <c r="E183" s="10"/>
      <c r="F183" s="10"/>
      <c r="G183" s="10"/>
      <c r="H183" s="10"/>
    </row>
    <row r="184" ht="28.5" customHeight="1"/>
    <row r="188" ht="17.25" customHeight="1"/>
    <row r="189" ht="13.5" customHeight="1"/>
    <row r="195" ht="22.5" customHeight="1"/>
    <row r="196" ht="22.5" customHeight="1"/>
  </sheetData>
  <sheetProtection/>
  <mergeCells count="4">
    <mergeCell ref="A1:H1"/>
    <mergeCell ref="B20:H20"/>
    <mergeCell ref="A158:E158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117" max="9" man="1"/>
    <brk id="18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O13" sqref="O13"/>
    </sheetView>
  </sheetViews>
  <sheetFormatPr defaultColWidth="11.421875" defaultRowHeight="12.75"/>
  <cols>
    <col min="1" max="1" width="11.421875" style="85" bestFit="1" customWidth="1"/>
    <col min="2" max="2" width="35.28125" style="8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6384" width="11.421875" style="10" customWidth="1"/>
  </cols>
  <sheetData>
    <row r="1" spans="1:10" ht="24" customHeight="1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13" customFormat="1" ht="67.5">
      <c r="A2" s="11" t="s">
        <v>18</v>
      </c>
      <c r="B2" s="11" t="s">
        <v>19</v>
      </c>
      <c r="C2" s="12" t="s">
        <v>76</v>
      </c>
      <c r="D2" s="89" t="s">
        <v>9</v>
      </c>
      <c r="E2" s="89" t="s">
        <v>10</v>
      </c>
      <c r="F2" s="89" t="s">
        <v>11</v>
      </c>
      <c r="G2" s="89" t="s">
        <v>12</v>
      </c>
      <c r="H2" s="89" t="s">
        <v>20</v>
      </c>
      <c r="I2" s="89" t="s">
        <v>14</v>
      </c>
      <c r="J2" s="89" t="s">
        <v>15</v>
      </c>
    </row>
    <row r="3" spans="1:10" ht="12.75">
      <c r="A3" s="84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25.5">
      <c r="A4" s="84"/>
      <c r="B4" s="86" t="s">
        <v>48</v>
      </c>
    </row>
    <row r="5" spans="1:10" ht="12.75">
      <c r="A5" s="84"/>
      <c r="B5" s="16"/>
      <c r="C5" s="10"/>
      <c r="D5" s="10"/>
      <c r="E5" s="62"/>
      <c r="F5" s="10"/>
      <c r="G5" s="10"/>
      <c r="H5" s="10"/>
      <c r="I5" s="10"/>
      <c r="J5" s="10"/>
    </row>
    <row r="6" spans="1:2" s="13" customFormat="1" ht="12.75">
      <c r="A6" s="84"/>
      <c r="B6" s="110" t="s">
        <v>49</v>
      </c>
    </row>
    <row r="7" spans="1:2" s="13" customFormat="1" ht="12.75" customHeight="1">
      <c r="A7" s="93" t="s">
        <v>39</v>
      </c>
      <c r="B7" s="103" t="s">
        <v>50</v>
      </c>
    </row>
    <row r="8" spans="1:10" s="13" customFormat="1" ht="12.75">
      <c r="A8" s="84">
        <v>3</v>
      </c>
      <c r="B8" s="87" t="s">
        <v>21</v>
      </c>
      <c r="C8" s="64">
        <f>SUM(D8:J8)</f>
        <v>49844185.31</v>
      </c>
      <c r="D8" s="64">
        <f>+D9+D13+D19+D21</f>
        <v>200000</v>
      </c>
      <c r="E8" s="64">
        <f aca="true" t="shared" si="0" ref="E8:J8">+E9+E13+E19+E21</f>
        <v>1251755</v>
      </c>
      <c r="F8" s="64">
        <f>F9+F13+F19+F21</f>
        <v>48378369.31</v>
      </c>
      <c r="G8" s="64">
        <f t="shared" si="0"/>
        <v>14061</v>
      </c>
      <c r="H8" s="64">
        <f t="shared" si="0"/>
        <v>0</v>
      </c>
      <c r="I8" s="64">
        <f t="shared" si="0"/>
        <v>0</v>
      </c>
      <c r="J8" s="64">
        <f t="shared" si="0"/>
        <v>0</v>
      </c>
    </row>
    <row r="9" spans="1:10" s="13" customFormat="1" ht="12.75">
      <c r="A9" s="84">
        <v>31</v>
      </c>
      <c r="B9" s="87" t="s">
        <v>22</v>
      </c>
      <c r="C9" s="64">
        <f aca="true" t="shared" si="1" ref="C9:C22">SUM(D9:J9)</f>
        <v>36646406.31</v>
      </c>
      <c r="D9" s="64">
        <f>SUM(D10:D12)</f>
        <v>200000</v>
      </c>
      <c r="E9" s="64">
        <f aca="true" t="shared" si="2" ref="E9:J9">SUM(E10:E12)</f>
        <v>1151755</v>
      </c>
      <c r="F9" s="64">
        <f t="shared" si="2"/>
        <v>35294651.31</v>
      </c>
      <c r="G9" s="64">
        <f t="shared" si="2"/>
        <v>0</v>
      </c>
      <c r="H9" s="64">
        <f t="shared" si="2"/>
        <v>0</v>
      </c>
      <c r="I9" s="64">
        <f t="shared" si="2"/>
        <v>0</v>
      </c>
      <c r="J9" s="64">
        <f t="shared" si="2"/>
        <v>0</v>
      </c>
    </row>
    <row r="10" spans="1:10" ht="12.75">
      <c r="A10" s="83">
        <v>311</v>
      </c>
      <c r="B10" s="16" t="s">
        <v>23</v>
      </c>
      <c r="C10" s="62">
        <f t="shared" si="1"/>
        <v>30731213</v>
      </c>
      <c r="D10" s="62">
        <v>200000</v>
      </c>
      <c r="E10" s="62">
        <v>1151755</v>
      </c>
      <c r="F10" s="62">
        <v>29379458</v>
      </c>
      <c r="G10" s="62"/>
      <c r="H10" s="62"/>
      <c r="I10" s="62"/>
      <c r="J10" s="62"/>
    </row>
    <row r="11" spans="1:10" ht="12.75">
      <c r="A11" s="83">
        <v>312</v>
      </c>
      <c r="B11" s="16" t="s">
        <v>24</v>
      </c>
      <c r="C11" s="62">
        <f t="shared" si="1"/>
        <v>1183750</v>
      </c>
      <c r="D11" s="62"/>
      <c r="E11" s="62"/>
      <c r="F11" s="62">
        <v>1183750</v>
      </c>
      <c r="G11" s="62"/>
      <c r="H11" s="62"/>
      <c r="I11" s="62"/>
      <c r="J11" s="62"/>
    </row>
    <row r="12" spans="1:10" ht="12.75">
      <c r="A12" s="83">
        <v>313</v>
      </c>
      <c r="B12" s="16" t="s">
        <v>25</v>
      </c>
      <c r="C12" s="62">
        <f t="shared" si="1"/>
        <v>4731443.31</v>
      </c>
      <c r="D12" s="62"/>
      <c r="E12" s="62"/>
      <c r="F12" s="62">
        <v>4731443.31</v>
      </c>
      <c r="G12" s="62"/>
      <c r="H12" s="62"/>
      <c r="I12" s="62"/>
      <c r="J12" s="62"/>
    </row>
    <row r="13" spans="1:12" s="13" customFormat="1" ht="12.75">
      <c r="A13" s="84">
        <v>32</v>
      </c>
      <c r="B13" s="87" t="s">
        <v>26</v>
      </c>
      <c r="C13" s="64">
        <f t="shared" si="1"/>
        <v>13109779</v>
      </c>
      <c r="D13" s="64">
        <f>SUM(D14:D18)</f>
        <v>0</v>
      </c>
      <c r="E13" s="64">
        <f aca="true" t="shared" si="3" ref="E13:J13">SUM(E14:E18)</f>
        <v>100000</v>
      </c>
      <c r="F13" s="64">
        <f t="shared" si="3"/>
        <v>12995718</v>
      </c>
      <c r="G13" s="64">
        <f t="shared" si="3"/>
        <v>14061</v>
      </c>
      <c r="H13" s="64">
        <f t="shared" si="3"/>
        <v>0</v>
      </c>
      <c r="I13" s="64">
        <f t="shared" si="3"/>
        <v>0</v>
      </c>
      <c r="J13" s="64">
        <f t="shared" si="3"/>
        <v>0</v>
      </c>
      <c r="L13" s="64"/>
    </row>
    <row r="14" spans="1:10" ht="12.75">
      <c r="A14" s="83">
        <v>321</v>
      </c>
      <c r="B14" s="16" t="s">
        <v>27</v>
      </c>
      <c r="C14" s="62">
        <v>1896830</v>
      </c>
      <c r="D14" s="62"/>
      <c r="E14" s="62"/>
      <c r="F14" s="62">
        <v>1896830</v>
      </c>
      <c r="G14" s="62"/>
      <c r="H14" s="62"/>
      <c r="I14" s="62"/>
      <c r="J14" s="62"/>
    </row>
    <row r="15" spans="1:10" ht="12.75">
      <c r="A15" s="83">
        <v>322</v>
      </c>
      <c r="B15" s="16" t="s">
        <v>28</v>
      </c>
      <c r="C15" s="62">
        <f t="shared" si="1"/>
        <v>5723114</v>
      </c>
      <c r="D15" s="62"/>
      <c r="E15" s="62">
        <v>100000</v>
      </c>
      <c r="F15" s="62">
        <v>5623114</v>
      </c>
      <c r="G15" s="62"/>
      <c r="H15" s="62"/>
      <c r="I15" s="62"/>
      <c r="J15" s="62"/>
    </row>
    <row r="16" spans="1:10" ht="12.75">
      <c r="A16" s="83">
        <v>323</v>
      </c>
      <c r="B16" s="16" t="s">
        <v>29</v>
      </c>
      <c r="C16" s="62">
        <f t="shared" si="1"/>
        <v>4878373</v>
      </c>
      <c r="D16" s="62"/>
      <c r="E16" s="62"/>
      <c r="F16" s="62">
        <v>4878373</v>
      </c>
      <c r="G16" s="62"/>
      <c r="H16" s="62"/>
      <c r="I16" s="62"/>
      <c r="J16" s="62"/>
    </row>
    <row r="17" spans="1:10" ht="12.75" customHeight="1">
      <c r="A17" s="83">
        <v>324</v>
      </c>
      <c r="B17" s="16" t="s">
        <v>68</v>
      </c>
      <c r="C17" s="62">
        <v>14061</v>
      </c>
      <c r="D17" s="62"/>
      <c r="E17" s="62"/>
      <c r="F17" s="62">
        <v>0</v>
      </c>
      <c r="G17" s="62">
        <v>14061</v>
      </c>
      <c r="H17" s="62"/>
      <c r="I17" s="62"/>
      <c r="J17" s="62"/>
    </row>
    <row r="18" spans="1:10" ht="12.75">
      <c r="A18" s="83">
        <v>329</v>
      </c>
      <c r="B18" s="16" t="s">
        <v>30</v>
      </c>
      <c r="C18" s="62">
        <f t="shared" si="1"/>
        <v>597401</v>
      </c>
      <c r="D18" s="62"/>
      <c r="E18" s="62"/>
      <c r="F18" s="62">
        <v>597401</v>
      </c>
      <c r="G18" s="62"/>
      <c r="H18" s="62"/>
      <c r="I18" s="62"/>
      <c r="J18" s="62"/>
    </row>
    <row r="19" spans="1:10" ht="12.75">
      <c r="A19" s="84">
        <v>34</v>
      </c>
      <c r="B19" s="87" t="s">
        <v>31</v>
      </c>
      <c r="C19" s="64">
        <f t="shared" si="1"/>
        <v>38000</v>
      </c>
      <c r="D19" s="64">
        <f>+D20</f>
        <v>0</v>
      </c>
      <c r="E19" s="64">
        <f aca="true" t="shared" si="4" ref="E19:J19">+E20</f>
        <v>0</v>
      </c>
      <c r="F19" s="64">
        <f t="shared" si="4"/>
        <v>38000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</row>
    <row r="20" spans="1:10" ht="12.75">
      <c r="A20" s="83">
        <v>343</v>
      </c>
      <c r="B20" s="16" t="s">
        <v>32</v>
      </c>
      <c r="C20" s="62">
        <f t="shared" si="1"/>
        <v>38000</v>
      </c>
      <c r="D20" s="62"/>
      <c r="E20" s="62"/>
      <c r="F20" s="62">
        <v>38000</v>
      </c>
      <c r="G20" s="62"/>
      <c r="H20" s="62"/>
      <c r="I20" s="62"/>
      <c r="J20" s="62"/>
    </row>
    <row r="21" spans="1:10" s="13" customFormat="1" ht="12.75">
      <c r="A21" s="84">
        <v>38</v>
      </c>
      <c r="B21" s="87" t="s">
        <v>69</v>
      </c>
      <c r="C21" s="64">
        <f t="shared" si="1"/>
        <v>50000</v>
      </c>
      <c r="D21" s="64">
        <f aca="true" t="shared" si="5" ref="D21:J21">+D22</f>
        <v>0</v>
      </c>
      <c r="E21" s="64">
        <f t="shared" si="5"/>
        <v>0</v>
      </c>
      <c r="F21" s="64">
        <f t="shared" si="5"/>
        <v>50000</v>
      </c>
      <c r="G21" s="64">
        <f t="shared" si="5"/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</row>
    <row r="22" spans="1:10" ht="12.75">
      <c r="A22" s="83">
        <v>383</v>
      </c>
      <c r="B22" s="16" t="s">
        <v>70</v>
      </c>
      <c r="C22" s="62">
        <f t="shared" si="1"/>
        <v>50000</v>
      </c>
      <c r="D22" s="62"/>
      <c r="E22" s="62"/>
      <c r="F22" s="62">
        <v>50000</v>
      </c>
      <c r="G22" s="62"/>
      <c r="H22" s="62"/>
      <c r="I22" s="62"/>
      <c r="J22" s="62"/>
    </row>
    <row r="23" spans="1:10" ht="12.75">
      <c r="A23" s="84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3" t="s">
        <v>39</v>
      </c>
      <c r="B24" s="103" t="s">
        <v>51</v>
      </c>
    </row>
    <row r="25" spans="1:10" s="13" customFormat="1" ht="12.75">
      <c r="A25" s="84">
        <v>3</v>
      </c>
      <c r="B25" s="87" t="s">
        <v>21</v>
      </c>
      <c r="C25" s="64">
        <f>SUM(D25:J25)</f>
        <v>1945000</v>
      </c>
      <c r="D25" s="64">
        <f>+D26</f>
        <v>0</v>
      </c>
      <c r="E25" s="64">
        <f aca="true" t="shared" si="6" ref="E25:J25">+E26</f>
        <v>0</v>
      </c>
      <c r="F25" s="64">
        <f t="shared" si="6"/>
        <v>1645000</v>
      </c>
      <c r="G25" s="64">
        <f t="shared" si="6"/>
        <v>0</v>
      </c>
      <c r="H25" s="64">
        <f t="shared" si="6"/>
        <v>0</v>
      </c>
      <c r="I25" s="64">
        <f t="shared" si="6"/>
        <v>300000</v>
      </c>
      <c r="J25" s="64">
        <f t="shared" si="6"/>
        <v>0</v>
      </c>
    </row>
    <row r="26" spans="1:10" s="13" customFormat="1" ht="12.75">
      <c r="A26" s="84">
        <v>32</v>
      </c>
      <c r="B26" s="87" t="s">
        <v>26</v>
      </c>
      <c r="C26" s="64">
        <f>SUM(D26:J26)</f>
        <v>1945000</v>
      </c>
      <c r="D26" s="64">
        <f>+D27+D28</f>
        <v>0</v>
      </c>
      <c r="E26" s="64">
        <f aca="true" t="shared" si="7" ref="E26:J26">+E27+E28</f>
        <v>0</v>
      </c>
      <c r="F26" s="64">
        <f t="shared" si="7"/>
        <v>1645000</v>
      </c>
      <c r="G26" s="64">
        <f t="shared" si="7"/>
        <v>0</v>
      </c>
      <c r="H26" s="64">
        <f t="shared" si="7"/>
        <v>0</v>
      </c>
      <c r="I26" s="64">
        <f t="shared" si="7"/>
        <v>300000</v>
      </c>
      <c r="J26" s="64">
        <f t="shared" si="7"/>
        <v>0</v>
      </c>
    </row>
    <row r="27" spans="1:10" ht="12.75">
      <c r="A27" s="83">
        <v>322</v>
      </c>
      <c r="B27" s="16" t="s">
        <v>28</v>
      </c>
      <c r="C27" s="62">
        <f>SUM(D27:J27)</f>
        <v>44000</v>
      </c>
      <c r="D27" s="62"/>
      <c r="E27" s="62"/>
      <c r="F27" s="62">
        <v>44000</v>
      </c>
      <c r="G27" s="62"/>
      <c r="H27" s="62"/>
      <c r="I27" s="62"/>
      <c r="J27" s="62"/>
    </row>
    <row r="28" spans="1:12" ht="12.75">
      <c r="A28" s="83">
        <v>323</v>
      </c>
      <c r="B28" s="16" t="s">
        <v>29</v>
      </c>
      <c r="C28" s="62">
        <v>1901000</v>
      </c>
      <c r="D28" s="62"/>
      <c r="E28" s="62"/>
      <c r="F28" s="62">
        <v>1601000</v>
      </c>
      <c r="G28" s="62"/>
      <c r="H28" s="62"/>
      <c r="I28" s="62">
        <v>300000</v>
      </c>
      <c r="J28" s="62"/>
      <c r="L28" s="62"/>
    </row>
    <row r="29" spans="1:10" ht="12.75">
      <c r="A29" s="84"/>
      <c r="B29" s="16"/>
      <c r="C29" s="10"/>
      <c r="D29" s="10"/>
      <c r="E29" s="10"/>
      <c r="F29" s="10"/>
      <c r="G29" s="10"/>
      <c r="H29" s="10"/>
      <c r="I29" s="10"/>
      <c r="J29" s="10"/>
    </row>
    <row r="30" spans="1:2" s="13" customFormat="1" ht="12.75" customHeight="1">
      <c r="A30" s="93" t="s">
        <v>39</v>
      </c>
      <c r="B30" s="103" t="s">
        <v>52</v>
      </c>
    </row>
    <row r="31" spans="1:10" s="13" customFormat="1" ht="25.5">
      <c r="A31" s="84">
        <v>4</v>
      </c>
      <c r="B31" s="87" t="s">
        <v>34</v>
      </c>
      <c r="C31" s="64">
        <f>+C32</f>
        <v>3380800</v>
      </c>
      <c r="D31" s="64">
        <f>+D32</f>
        <v>412418</v>
      </c>
      <c r="E31" s="64">
        <f aca="true" t="shared" si="8" ref="E31:J31">+E32</f>
        <v>2968382</v>
      </c>
      <c r="F31" s="64">
        <f t="shared" si="8"/>
        <v>0</v>
      </c>
      <c r="G31" s="64">
        <f t="shared" si="8"/>
        <v>0</v>
      </c>
      <c r="H31" s="64">
        <f t="shared" si="8"/>
        <v>0</v>
      </c>
      <c r="I31" s="64">
        <f t="shared" si="8"/>
        <v>0</v>
      </c>
      <c r="J31" s="64">
        <f t="shared" si="8"/>
        <v>0</v>
      </c>
    </row>
    <row r="32" spans="1:10" s="13" customFormat="1" ht="25.5">
      <c r="A32" s="84">
        <v>42</v>
      </c>
      <c r="B32" s="87" t="s">
        <v>35</v>
      </c>
      <c r="C32" s="64">
        <f>C33+C34+C35+C36</f>
        <v>3380800</v>
      </c>
      <c r="D32" s="64">
        <f>+D33+D34+D35</f>
        <v>412418</v>
      </c>
      <c r="E32" s="64">
        <f>SUM(E33:E36)</f>
        <v>2968382</v>
      </c>
      <c r="F32" s="64">
        <f>+F33+F34</f>
        <v>0</v>
      </c>
      <c r="G32" s="64">
        <f>+G33+G34</f>
        <v>0</v>
      </c>
      <c r="H32" s="64">
        <f>+H33+H34</f>
        <v>0</v>
      </c>
      <c r="I32" s="64">
        <f>+I33+I34</f>
        <v>0</v>
      </c>
      <c r="J32" s="64">
        <f>+J33+J34</f>
        <v>0</v>
      </c>
    </row>
    <row r="33" spans="1:10" ht="12.75">
      <c r="A33" s="83">
        <v>422</v>
      </c>
      <c r="B33" s="16" t="s">
        <v>33</v>
      </c>
      <c r="C33" s="62">
        <f>SUM(D33:J33)</f>
        <v>796000</v>
      </c>
      <c r="D33" s="62"/>
      <c r="E33" s="62">
        <v>796000</v>
      </c>
      <c r="F33" s="62"/>
      <c r="G33" s="62"/>
      <c r="H33" s="62"/>
      <c r="I33" s="62"/>
      <c r="J33" s="62"/>
    </row>
    <row r="34" spans="1:10" ht="12.75" customHeight="1">
      <c r="A34" s="83">
        <v>423</v>
      </c>
      <c r="B34" s="16" t="s">
        <v>67</v>
      </c>
      <c r="C34" s="62">
        <f>SUM(D34:J34)</f>
        <v>2440000</v>
      </c>
      <c r="D34" s="62">
        <v>412418</v>
      </c>
      <c r="E34" s="62">
        <v>2027582</v>
      </c>
      <c r="F34" s="62"/>
      <c r="G34" s="62"/>
      <c r="H34" s="62"/>
      <c r="I34" s="62"/>
      <c r="J34" s="62"/>
    </row>
    <row r="35" spans="1:12" ht="12.75" customHeight="1">
      <c r="A35" s="83">
        <v>426</v>
      </c>
      <c r="B35" s="16" t="s">
        <v>71</v>
      </c>
      <c r="C35" s="62">
        <f>SUM(D35:J35)</f>
        <v>19800</v>
      </c>
      <c r="D35" s="62"/>
      <c r="E35" s="62">
        <v>19800</v>
      </c>
      <c r="F35" s="62"/>
      <c r="G35" s="62"/>
      <c r="H35" s="62"/>
      <c r="I35" s="62"/>
      <c r="J35" s="62"/>
      <c r="L35" s="62"/>
    </row>
    <row r="36" spans="1:10" ht="12.75">
      <c r="A36" s="83">
        <v>453</v>
      </c>
      <c r="B36" s="16" t="s">
        <v>72</v>
      </c>
      <c r="C36" s="62">
        <f>SUM(D36:J36)</f>
        <v>125000</v>
      </c>
      <c r="D36" s="62"/>
      <c r="E36" s="62">
        <v>125000</v>
      </c>
      <c r="F36" s="62"/>
      <c r="G36" s="62"/>
      <c r="H36" s="62"/>
      <c r="I36" s="62"/>
      <c r="J36" s="62"/>
    </row>
    <row r="37" spans="1:12" ht="12.75">
      <c r="A37" s="84"/>
      <c r="B37" s="16"/>
      <c r="C37" s="10"/>
      <c r="D37" s="10"/>
      <c r="E37" s="10"/>
      <c r="F37" s="10"/>
      <c r="G37" s="10"/>
      <c r="H37" s="10"/>
      <c r="I37" s="10"/>
      <c r="J37" s="10"/>
      <c r="L37" s="62"/>
    </row>
    <row r="38" spans="1:10" ht="12.75">
      <c r="A38" s="84"/>
      <c r="B38" s="111" t="s">
        <v>66</v>
      </c>
      <c r="C38" s="10"/>
      <c r="D38" s="10"/>
      <c r="E38" s="10"/>
      <c r="F38" s="10"/>
      <c r="G38" s="10"/>
      <c r="H38" s="10"/>
      <c r="I38" s="10"/>
      <c r="J38" s="10"/>
    </row>
    <row r="39" spans="1:2" s="13" customFormat="1" ht="12.75" customHeight="1">
      <c r="A39" s="93" t="s">
        <v>39</v>
      </c>
      <c r="B39" s="103" t="s">
        <v>53</v>
      </c>
    </row>
    <row r="40" spans="1:11" s="13" customFormat="1" ht="25.5">
      <c r="A40" s="84">
        <v>4</v>
      </c>
      <c r="B40" s="87" t="s">
        <v>34</v>
      </c>
      <c r="C40" s="64">
        <f>SUM(D40:J40)</f>
        <v>1873750</v>
      </c>
      <c r="D40" s="64">
        <f>+D41</f>
        <v>0</v>
      </c>
      <c r="E40" s="64">
        <f aca="true" t="shared" si="9" ref="E40:J41">+E41</f>
        <v>1873750</v>
      </c>
      <c r="F40" s="64">
        <f t="shared" si="9"/>
        <v>0</v>
      </c>
      <c r="G40" s="64">
        <f t="shared" si="9"/>
        <v>0</v>
      </c>
      <c r="H40" s="64">
        <f t="shared" si="9"/>
        <v>0</v>
      </c>
      <c r="I40" s="64">
        <f t="shared" si="9"/>
        <v>0</v>
      </c>
      <c r="J40" s="64">
        <f t="shared" si="9"/>
        <v>0</v>
      </c>
      <c r="K40" s="112"/>
    </row>
    <row r="41" spans="1:11" s="13" customFormat="1" ht="15" customHeight="1">
      <c r="A41" s="84">
        <v>45</v>
      </c>
      <c r="B41" s="87" t="s">
        <v>63</v>
      </c>
      <c r="C41" s="64">
        <f>SUM(D41:J41)</f>
        <v>1873750</v>
      </c>
      <c r="D41" s="64">
        <f>+D42</f>
        <v>0</v>
      </c>
      <c r="E41" s="64">
        <f>+E42</f>
        <v>1873750</v>
      </c>
      <c r="F41" s="64">
        <f t="shared" si="9"/>
        <v>0</v>
      </c>
      <c r="G41" s="64">
        <f t="shared" si="9"/>
        <v>0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112"/>
    </row>
    <row r="42" spans="1:11" ht="25.5">
      <c r="A42" s="83">
        <v>451</v>
      </c>
      <c r="B42" s="16" t="s">
        <v>64</v>
      </c>
      <c r="C42" s="62">
        <f>SUM(D42:J42)</f>
        <v>1873750</v>
      </c>
      <c r="D42" s="62"/>
      <c r="E42" s="62">
        <v>1873750</v>
      </c>
      <c r="F42" s="62"/>
      <c r="G42" s="62"/>
      <c r="H42" s="62"/>
      <c r="I42" s="62"/>
      <c r="J42" s="62"/>
      <c r="K42" s="113"/>
    </row>
    <row r="43" spans="1:10" ht="12.75">
      <c r="A43" s="84"/>
      <c r="B43" s="16"/>
      <c r="C43" s="10"/>
      <c r="D43" s="10"/>
      <c r="E43" s="10"/>
      <c r="F43" s="10"/>
      <c r="G43" s="10"/>
      <c r="H43" s="10"/>
      <c r="I43" s="10"/>
      <c r="J43" s="10"/>
    </row>
    <row r="44" spans="1:2" s="13" customFormat="1" ht="12.75" customHeight="1">
      <c r="A44" s="93" t="s">
        <v>39</v>
      </c>
      <c r="B44" s="103" t="s">
        <v>54</v>
      </c>
    </row>
    <row r="45" spans="1:11" s="13" customFormat="1" ht="25.5">
      <c r="A45" s="84">
        <v>4</v>
      </c>
      <c r="B45" s="87" t="s">
        <v>34</v>
      </c>
      <c r="C45" s="64">
        <f>SUM(D45:J45)</f>
        <v>3500000</v>
      </c>
      <c r="D45" s="64">
        <f>+D46</f>
        <v>0</v>
      </c>
      <c r="E45" s="64">
        <f aca="true" t="shared" si="10" ref="E45:J46">+E46</f>
        <v>3500000</v>
      </c>
      <c r="F45" s="64">
        <f t="shared" si="10"/>
        <v>0</v>
      </c>
      <c r="G45" s="64">
        <f t="shared" si="10"/>
        <v>0</v>
      </c>
      <c r="H45" s="64">
        <f t="shared" si="10"/>
        <v>0</v>
      </c>
      <c r="I45" s="64">
        <f t="shared" si="10"/>
        <v>0</v>
      </c>
      <c r="J45" s="64">
        <f t="shared" si="10"/>
        <v>0</v>
      </c>
      <c r="K45" s="112"/>
    </row>
    <row r="46" spans="1:11" s="13" customFormat="1" ht="25.5">
      <c r="A46" s="84">
        <v>42</v>
      </c>
      <c r="B46" s="87" t="s">
        <v>35</v>
      </c>
      <c r="C46" s="64">
        <f>SUM(D46:J46)</f>
        <v>3500000</v>
      </c>
      <c r="D46" s="64">
        <f>+D47</f>
        <v>0</v>
      </c>
      <c r="E46" s="64">
        <f t="shared" si="10"/>
        <v>3500000</v>
      </c>
      <c r="F46" s="64">
        <f t="shared" si="10"/>
        <v>0</v>
      </c>
      <c r="G46" s="64">
        <f t="shared" si="10"/>
        <v>0</v>
      </c>
      <c r="H46" s="64">
        <f t="shared" si="10"/>
        <v>0</v>
      </c>
      <c r="I46" s="64">
        <f t="shared" si="10"/>
        <v>0</v>
      </c>
      <c r="J46" s="64">
        <f t="shared" si="10"/>
        <v>0</v>
      </c>
      <c r="K46" s="112"/>
    </row>
    <row r="47" spans="1:11" ht="12.75">
      <c r="A47" s="83">
        <v>421</v>
      </c>
      <c r="B47" s="16" t="s">
        <v>62</v>
      </c>
      <c r="C47" s="62">
        <f>SUM(D47:J47)</f>
        <v>3500000</v>
      </c>
      <c r="D47" s="62"/>
      <c r="E47" s="62">
        <v>3500000</v>
      </c>
      <c r="F47" s="62"/>
      <c r="G47" s="62"/>
      <c r="H47" s="62"/>
      <c r="I47" s="62"/>
      <c r="J47" s="62"/>
      <c r="K47" s="113"/>
    </row>
    <row r="48" spans="1:10" ht="12.75">
      <c r="A48" s="84"/>
      <c r="B48" s="16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84"/>
      <c r="B49" s="111" t="s">
        <v>65</v>
      </c>
      <c r="C49" s="10"/>
      <c r="D49" s="10"/>
      <c r="E49" s="10"/>
      <c r="F49" s="10"/>
      <c r="G49" s="10"/>
      <c r="H49" s="10"/>
      <c r="I49" s="10"/>
      <c r="J49" s="10"/>
    </row>
    <row r="50" spans="1:2" s="13" customFormat="1" ht="12.75">
      <c r="A50" s="93" t="s">
        <v>39</v>
      </c>
      <c r="B50" s="103" t="s">
        <v>55</v>
      </c>
    </row>
    <row r="51" spans="1:10" s="13" customFormat="1" ht="12.75">
      <c r="A51" s="84">
        <v>3</v>
      </c>
      <c r="B51" s="87" t="s">
        <v>21</v>
      </c>
      <c r="C51" s="64">
        <f>SUM(D51:J51)</f>
        <v>975738</v>
      </c>
      <c r="D51" s="64">
        <f>+D52</f>
        <v>332738</v>
      </c>
      <c r="E51" s="64">
        <f aca="true" t="shared" si="11" ref="E51:J51">+E52</f>
        <v>0</v>
      </c>
      <c r="F51" s="64">
        <f t="shared" si="11"/>
        <v>643000</v>
      </c>
      <c r="G51" s="64">
        <f t="shared" si="11"/>
        <v>0</v>
      </c>
      <c r="H51" s="64">
        <f t="shared" si="11"/>
        <v>0</v>
      </c>
      <c r="I51" s="64">
        <f t="shared" si="11"/>
        <v>0</v>
      </c>
      <c r="J51" s="64">
        <f t="shared" si="11"/>
        <v>0</v>
      </c>
    </row>
    <row r="52" spans="1:10" s="13" customFormat="1" ht="12.75">
      <c r="A52" s="84">
        <v>31</v>
      </c>
      <c r="B52" s="87" t="s">
        <v>22</v>
      </c>
      <c r="C52" s="64">
        <f>SUM(D52:J52)</f>
        <v>975738</v>
      </c>
      <c r="D52" s="64">
        <f>SUM(D53:D55)</f>
        <v>332738</v>
      </c>
      <c r="E52" s="64">
        <f aca="true" t="shared" si="12" ref="E52:J52">SUM(E53:E55)</f>
        <v>0</v>
      </c>
      <c r="F52" s="64">
        <f t="shared" si="12"/>
        <v>643000</v>
      </c>
      <c r="G52" s="64">
        <f t="shared" si="12"/>
        <v>0</v>
      </c>
      <c r="H52" s="64">
        <f t="shared" si="12"/>
        <v>0</v>
      </c>
      <c r="I52" s="64">
        <f t="shared" si="12"/>
        <v>0</v>
      </c>
      <c r="J52" s="64">
        <f t="shared" si="12"/>
        <v>0</v>
      </c>
    </row>
    <row r="53" spans="1:10" ht="12.75">
      <c r="A53" s="83">
        <v>311</v>
      </c>
      <c r="B53" s="16" t="s">
        <v>23</v>
      </c>
      <c r="C53" s="62">
        <f>SUM(D53:J53)</f>
        <v>975738</v>
      </c>
      <c r="D53" s="62">
        <v>332738</v>
      </c>
      <c r="E53" s="62"/>
      <c r="F53" s="62">
        <v>643000</v>
      </c>
      <c r="G53" s="62"/>
      <c r="H53" s="62"/>
      <c r="I53" s="62"/>
      <c r="J53" s="62"/>
    </row>
    <row r="54" spans="1:10" ht="12.75">
      <c r="A54" s="83">
        <v>312</v>
      </c>
      <c r="B54" s="16" t="s">
        <v>24</v>
      </c>
      <c r="C54" s="62">
        <f>SUM(D54:J54)</f>
        <v>0</v>
      </c>
      <c r="D54" s="62"/>
      <c r="E54" s="62"/>
      <c r="F54" s="62"/>
      <c r="G54" s="62"/>
      <c r="H54" s="62"/>
      <c r="I54" s="62"/>
      <c r="J54" s="62"/>
    </row>
    <row r="55" spans="1:10" ht="12.75">
      <c r="A55" s="83">
        <v>313</v>
      </c>
      <c r="B55" s="16" t="s">
        <v>25</v>
      </c>
      <c r="C55" s="62">
        <f>SUM(D55:J55)</f>
        <v>0</v>
      </c>
      <c r="D55" s="62"/>
      <c r="E55" s="62"/>
      <c r="F55" s="62"/>
      <c r="G55" s="62"/>
      <c r="H55" s="62"/>
      <c r="I55" s="62"/>
      <c r="J55" s="62"/>
    </row>
    <row r="56" spans="1:10" ht="12.75">
      <c r="A56" s="84"/>
      <c r="B56" s="16"/>
      <c r="C56" s="10"/>
      <c r="D56" s="10"/>
      <c r="E56" s="10"/>
      <c r="F56" s="10"/>
      <c r="G56" s="10"/>
      <c r="H56" s="10"/>
      <c r="I56" s="10"/>
      <c r="J56" s="10"/>
    </row>
    <row r="57" spans="1:2" s="13" customFormat="1" ht="12.75" customHeight="1">
      <c r="A57" s="93" t="s">
        <v>39</v>
      </c>
      <c r="B57" s="103" t="s">
        <v>61</v>
      </c>
    </row>
    <row r="58" spans="1:11" s="13" customFormat="1" ht="12.75">
      <c r="A58" s="84">
        <v>3</v>
      </c>
      <c r="B58" s="87" t="s">
        <v>21</v>
      </c>
      <c r="C58" s="64">
        <f aca="true" t="shared" si="13" ref="C58:C64">SUM(D58:J58)</f>
        <v>150000</v>
      </c>
      <c r="D58" s="64">
        <f>+D64</f>
        <v>150000</v>
      </c>
      <c r="E58" s="64">
        <f aca="true" t="shared" si="14" ref="E58:J58">+E64</f>
        <v>0</v>
      </c>
      <c r="F58" s="64">
        <f t="shared" si="14"/>
        <v>0</v>
      </c>
      <c r="G58" s="64">
        <f t="shared" si="14"/>
        <v>0</v>
      </c>
      <c r="H58" s="64">
        <f t="shared" si="14"/>
        <v>0</v>
      </c>
      <c r="I58" s="64">
        <f t="shared" si="14"/>
        <v>0</v>
      </c>
      <c r="J58" s="64">
        <f t="shared" si="14"/>
        <v>0</v>
      </c>
      <c r="K58" s="112"/>
    </row>
    <row r="59" spans="1:11" s="13" customFormat="1" ht="12.75" hidden="1">
      <c r="A59" s="84">
        <v>31</v>
      </c>
      <c r="B59" s="87" t="s">
        <v>22</v>
      </c>
      <c r="C59" s="64">
        <f t="shared" si="13"/>
        <v>0</v>
      </c>
      <c r="D59" s="64"/>
      <c r="E59" s="64"/>
      <c r="F59" s="64"/>
      <c r="G59" s="64"/>
      <c r="H59" s="64"/>
      <c r="I59" s="64"/>
      <c r="J59" s="64"/>
      <c r="K59" s="112"/>
    </row>
    <row r="60" spans="1:11" ht="12.75" hidden="1">
      <c r="A60" s="83">
        <v>3111</v>
      </c>
      <c r="B60" s="16" t="s">
        <v>23</v>
      </c>
      <c r="C60" s="62">
        <f t="shared" si="13"/>
        <v>0</v>
      </c>
      <c r="D60" s="62"/>
      <c r="E60" s="62"/>
      <c r="F60" s="62"/>
      <c r="G60" s="62"/>
      <c r="H60" s="62"/>
      <c r="I60" s="62"/>
      <c r="J60" s="62"/>
      <c r="K60" s="113"/>
    </row>
    <row r="61" spans="1:11" ht="12.75" hidden="1">
      <c r="A61" s="83">
        <v>31321</v>
      </c>
      <c r="B61" s="16" t="s">
        <v>58</v>
      </c>
      <c r="C61" s="62">
        <f t="shared" si="13"/>
        <v>0</v>
      </c>
      <c r="D61" s="62"/>
      <c r="E61" s="62"/>
      <c r="F61" s="62"/>
      <c r="G61" s="62"/>
      <c r="H61" s="62"/>
      <c r="I61" s="62"/>
      <c r="J61" s="62"/>
      <c r="K61" s="113"/>
    </row>
    <row r="62" spans="1:11" ht="25.5" hidden="1">
      <c r="A62" s="83">
        <v>31322</v>
      </c>
      <c r="B62" s="16" t="s">
        <v>59</v>
      </c>
      <c r="C62" s="62">
        <f t="shared" si="13"/>
        <v>0</v>
      </c>
      <c r="D62" s="62"/>
      <c r="E62" s="62"/>
      <c r="F62" s="62"/>
      <c r="G62" s="62"/>
      <c r="H62" s="62"/>
      <c r="I62" s="62"/>
      <c r="J62" s="62"/>
      <c r="K62" s="113"/>
    </row>
    <row r="63" spans="1:11" ht="25.5" hidden="1">
      <c r="A63" s="83">
        <v>31332</v>
      </c>
      <c r="B63" s="16" t="s">
        <v>60</v>
      </c>
      <c r="C63" s="62">
        <f t="shared" si="13"/>
        <v>0</v>
      </c>
      <c r="D63" s="62"/>
      <c r="E63" s="62"/>
      <c r="F63" s="62"/>
      <c r="G63" s="62"/>
      <c r="H63" s="62"/>
      <c r="I63" s="62"/>
      <c r="J63" s="62"/>
      <c r="K63" s="113"/>
    </row>
    <row r="64" spans="1:11" s="13" customFormat="1" ht="12.75">
      <c r="A64" s="84">
        <v>32</v>
      </c>
      <c r="B64" s="87" t="s">
        <v>26</v>
      </c>
      <c r="C64" s="64">
        <f t="shared" si="13"/>
        <v>150000</v>
      </c>
      <c r="D64" s="64">
        <f>+D65</f>
        <v>150000</v>
      </c>
      <c r="E64" s="64">
        <f aca="true" t="shared" si="15" ref="E64:J64">+E65</f>
        <v>0</v>
      </c>
      <c r="F64" s="64">
        <f t="shared" si="15"/>
        <v>0</v>
      </c>
      <c r="G64" s="64">
        <f t="shared" si="15"/>
        <v>0</v>
      </c>
      <c r="H64" s="64">
        <f t="shared" si="15"/>
        <v>0</v>
      </c>
      <c r="I64" s="64">
        <f t="shared" si="15"/>
        <v>0</v>
      </c>
      <c r="J64" s="64">
        <f t="shared" si="15"/>
        <v>0</v>
      </c>
      <c r="K64" s="112"/>
    </row>
    <row r="65" spans="1:11" ht="12.75">
      <c r="A65" s="83">
        <v>323</v>
      </c>
      <c r="B65" s="16" t="s">
        <v>29</v>
      </c>
      <c r="C65" s="62">
        <v>150000</v>
      </c>
      <c r="D65" s="62">
        <v>150000</v>
      </c>
      <c r="E65" s="62">
        <v>0</v>
      </c>
      <c r="F65" s="62"/>
      <c r="G65" s="62"/>
      <c r="H65" s="62"/>
      <c r="I65" s="62"/>
      <c r="J65" s="62"/>
      <c r="K65" s="113"/>
    </row>
    <row r="66" spans="1:10" ht="12.75">
      <c r="A66" s="84"/>
      <c r="B66" s="16"/>
      <c r="C66" s="10"/>
      <c r="D66" s="10"/>
      <c r="E66" s="10"/>
      <c r="F66" s="10"/>
      <c r="G66" s="10"/>
      <c r="H66" s="10"/>
      <c r="I66" s="10"/>
      <c r="J66" s="10"/>
    </row>
    <row r="67" spans="1:2" s="13" customFormat="1" ht="12.75">
      <c r="A67" s="93"/>
      <c r="B67" s="111" t="s">
        <v>56</v>
      </c>
    </row>
    <row r="68" spans="1:2" s="13" customFormat="1" ht="12.75">
      <c r="A68" s="93" t="s">
        <v>40</v>
      </c>
      <c r="B68" s="103" t="s">
        <v>57</v>
      </c>
    </row>
    <row r="69" spans="1:10" s="13" customFormat="1" ht="12.75">
      <c r="A69" s="84">
        <v>3</v>
      </c>
      <c r="B69" s="87" t="s">
        <v>21</v>
      </c>
      <c r="C69" s="64">
        <f>SUM(D69:J69)</f>
        <v>312716.25</v>
      </c>
      <c r="D69" s="64">
        <f>+D70+D74</f>
        <v>0</v>
      </c>
      <c r="E69" s="64">
        <f aca="true" t="shared" si="16" ref="E69:J69">+E70+E74</f>
        <v>0</v>
      </c>
      <c r="F69" s="64">
        <f t="shared" si="16"/>
        <v>0</v>
      </c>
      <c r="G69" s="64">
        <f t="shared" si="16"/>
        <v>312716.25</v>
      </c>
      <c r="H69" s="64">
        <f t="shared" si="16"/>
        <v>0</v>
      </c>
      <c r="I69" s="64">
        <f t="shared" si="16"/>
        <v>0</v>
      </c>
      <c r="J69" s="64">
        <f t="shared" si="16"/>
        <v>0</v>
      </c>
    </row>
    <row r="70" spans="1:10" s="13" customFormat="1" ht="12.75">
      <c r="A70" s="84">
        <v>31</v>
      </c>
      <c r="B70" s="87" t="s">
        <v>22</v>
      </c>
      <c r="C70" s="64">
        <f>SUM(D70:J70)</f>
        <v>299394.25</v>
      </c>
      <c r="D70" s="64">
        <f>SUM(D71:D73)</f>
        <v>0</v>
      </c>
      <c r="E70" s="64">
        <f aca="true" t="shared" si="17" ref="E70:J70">SUM(E71:E73)</f>
        <v>0</v>
      </c>
      <c r="F70" s="64">
        <f t="shared" si="17"/>
        <v>0</v>
      </c>
      <c r="G70" s="64">
        <f t="shared" si="17"/>
        <v>299394.25</v>
      </c>
      <c r="H70" s="64">
        <f t="shared" si="17"/>
        <v>0</v>
      </c>
      <c r="I70" s="64">
        <f t="shared" si="17"/>
        <v>0</v>
      </c>
      <c r="J70" s="64">
        <f t="shared" si="17"/>
        <v>0</v>
      </c>
    </row>
    <row r="71" spans="1:10" ht="12.75">
      <c r="A71" s="83">
        <v>311</v>
      </c>
      <c r="B71" s="16" t="s">
        <v>23</v>
      </c>
      <c r="C71" s="62"/>
      <c r="D71" s="62"/>
      <c r="E71" s="62"/>
      <c r="F71" s="62"/>
      <c r="G71" s="62">
        <v>293219</v>
      </c>
      <c r="H71" s="62"/>
      <c r="I71" s="62"/>
      <c r="J71" s="62"/>
    </row>
    <row r="72" spans="1:10" ht="12.75">
      <c r="A72" s="83">
        <v>312</v>
      </c>
      <c r="B72" s="16" t="s">
        <v>24</v>
      </c>
      <c r="C72" s="62"/>
      <c r="D72" s="62"/>
      <c r="E72" s="62"/>
      <c r="F72" s="62"/>
      <c r="G72" s="62">
        <v>2500</v>
      </c>
      <c r="H72" s="62"/>
      <c r="I72" s="62"/>
      <c r="J72" s="62"/>
    </row>
    <row r="73" spans="1:10" ht="12.75">
      <c r="A73" s="83">
        <v>313</v>
      </c>
      <c r="B73" s="16" t="s">
        <v>25</v>
      </c>
      <c r="C73" s="62"/>
      <c r="D73" s="62"/>
      <c r="E73" s="62"/>
      <c r="F73" s="62"/>
      <c r="G73" s="62">
        <v>3675.25</v>
      </c>
      <c r="H73" s="62"/>
      <c r="I73" s="62"/>
      <c r="J73" s="62"/>
    </row>
    <row r="74" spans="1:10" s="13" customFormat="1" ht="12.75">
      <c r="A74" s="84">
        <v>32</v>
      </c>
      <c r="B74" s="87" t="s">
        <v>26</v>
      </c>
      <c r="C74" s="64">
        <f>SUM(D74:J74)</f>
        <v>13322</v>
      </c>
      <c r="D74" s="64">
        <f aca="true" t="shared" si="18" ref="D74:J74">SUM(D75:D77)</f>
        <v>0</v>
      </c>
      <c r="E74" s="64">
        <f t="shared" si="18"/>
        <v>0</v>
      </c>
      <c r="F74" s="64">
        <f t="shared" si="18"/>
        <v>0</v>
      </c>
      <c r="G74" s="64">
        <f t="shared" si="18"/>
        <v>13322</v>
      </c>
      <c r="H74" s="64">
        <f t="shared" si="18"/>
        <v>0</v>
      </c>
      <c r="I74" s="64">
        <f t="shared" si="18"/>
        <v>0</v>
      </c>
      <c r="J74" s="64">
        <f t="shared" si="18"/>
        <v>0</v>
      </c>
    </row>
    <row r="75" spans="1:10" ht="12.75">
      <c r="A75" s="83">
        <v>321</v>
      </c>
      <c r="B75" s="16" t="s">
        <v>27</v>
      </c>
      <c r="C75" s="62"/>
      <c r="D75" s="62"/>
      <c r="E75" s="62"/>
      <c r="F75" s="62"/>
      <c r="G75" s="62">
        <v>6170</v>
      </c>
      <c r="H75" s="62"/>
      <c r="I75" s="62"/>
      <c r="J75" s="62"/>
    </row>
    <row r="76" spans="1:10" ht="12.75">
      <c r="A76" s="83">
        <v>322</v>
      </c>
      <c r="B76" s="16" t="s">
        <v>28</v>
      </c>
      <c r="C76" s="62"/>
      <c r="D76" s="62"/>
      <c r="E76" s="62"/>
      <c r="F76" s="62"/>
      <c r="G76" s="62">
        <v>1000</v>
      </c>
      <c r="H76" s="62"/>
      <c r="I76" s="62"/>
      <c r="J76" s="62"/>
    </row>
    <row r="77" spans="1:10" ht="12.75">
      <c r="A77" s="83">
        <v>323</v>
      </c>
      <c r="B77" s="16" t="s">
        <v>29</v>
      </c>
      <c r="C77" s="62">
        <v>6152</v>
      </c>
      <c r="D77" s="62"/>
      <c r="E77" s="62"/>
      <c r="F77" s="62"/>
      <c r="G77" s="62">
        <v>6152</v>
      </c>
      <c r="H77" s="62"/>
      <c r="I77" s="62"/>
      <c r="J77" s="62"/>
    </row>
    <row r="78" spans="1:10" ht="12.75">
      <c r="A78" s="84"/>
      <c r="B78" s="16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84"/>
      <c r="B79" s="16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84"/>
      <c r="B80" s="16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84"/>
      <c r="B81" s="16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84"/>
      <c r="B82" s="16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84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4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4"/>
      <c r="B85" s="16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4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4"/>
      <c r="B87" s="16"/>
      <c r="C87" s="10"/>
      <c r="D87" s="10"/>
      <c r="E87" s="10"/>
      <c r="F87" s="10"/>
      <c r="G87" s="10"/>
      <c r="H87" s="10"/>
      <c r="I87" s="10"/>
      <c r="J87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2020-04-16T09:53:42Z</cp:lastPrinted>
  <dcterms:created xsi:type="dcterms:W3CDTF">2013-09-11T11:00:21Z</dcterms:created>
  <dcterms:modified xsi:type="dcterms:W3CDTF">2020-08-26T06:42:00Z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