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DIO'!$A$2:$F$26</definedName>
    <definedName name="_xlnm.Print_Area" localSheetId="1">'PLAN PRIHODA'!$A$1:$H$21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<sst xmlns="http://schemas.openxmlformats.org/spreadsheetml/2006/main" count="116" uniqueCount="84">
  <si>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</si>
  <si>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</si>
  <si>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</si>
  <si>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</si>
  <si>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</si>
  <si>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</si>
  <si>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</si>
  <si>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</si>
  <si>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</si>
  <si>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</si>
  <si>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</si>
  <si>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</si>
  <si>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</si>
  <si>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</si>
  <si>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</si>
  <si>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</si>
  <si>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</si>
  <si>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</si>
  <si>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</si>
  <si>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</si>
  <si>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</si>
  <si>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</si>
  <si>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</si>
  <si>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</si>
  <si>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</si>
  <si>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</si>
  <si>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</si>
  <si>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</si>
  <si>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</si>
  <si>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</si>
  <si>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</si>
  <si>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</si>
  <si>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</si>
  <si>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</si>
  <si>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</si>
  <si>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</si>
  <si>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</si>
  <si>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</si>
  <si>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</si>
  <si>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</si>
  <si>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</si>
  <si>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</si>
  <si>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</si>
  <si>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</si>
  <si>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</si>
  <si>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</si>
  <si>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</si>
  <si>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</si>
  <si>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</si>
  <si>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</si>
  <si>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Naziv aktivnosti - 040-09-2512-01 Administracija i upravljanje</t>
  </si>
  <si>
    <t>Program 2512</t>
  </si>
  <si>
    <t>Naziv aktivnosti - 040-09-00-2512-02 Investicijsko i tekuće održavanje</t>
  </si>
  <si>
    <t>Naziv aktivnosti - 040-09-00-2512-03 Investicijsko ulaganje</t>
  </si>
  <si>
    <t>Program 2513 Investicije u zdravstvenu infrastrukturu</t>
  </si>
  <si>
    <t>Naziv aktivnosti - 040-09-00-2513-06 Poliklinika preseljenje</t>
  </si>
  <si>
    <t>Dodatna ulaganja na građev.objektima</t>
  </si>
  <si>
    <t>Dodatna ulaganja na građevinskim objektima</t>
  </si>
  <si>
    <t>Program 2514 Unaprjeđenje zdravstvene zaštite i zdravlja</t>
  </si>
  <si>
    <t>Naziv aktivnosti - 040-090-00-2514-02 Dodatni timovi u turističkoj sezoni</t>
  </si>
  <si>
    <t>Naziv aktivnosti - 040-090-00-2514-03 Mreža hitne medicine-Gračac</t>
  </si>
  <si>
    <t>Program 4303 Razvojni programi</t>
  </si>
  <si>
    <t>Naziv projekta - T4303-03 - Specijalističko usavršavanje doktora medicine</t>
  </si>
  <si>
    <t>Prijevozna sredstva u cestovnom prometu</t>
  </si>
  <si>
    <t xml:space="preserve">Ostali rashodi   </t>
  </si>
  <si>
    <t>Kazne, penali i naknade štete</t>
  </si>
  <si>
    <t>Izdaci za financijsku imovinu i otplatu zajmova</t>
  </si>
  <si>
    <t>Otplata glavnice primljenih kredita i zajmova od kreditnih i ostalih insitucija izvan javnog sektora</t>
  </si>
  <si>
    <t>Rashodi za nabavu neproizvedene dugotrajne imovine</t>
  </si>
  <si>
    <t>Izdaci za otplatu glavnice primljenih kredita i zajmova</t>
  </si>
  <si>
    <t>Nematerijalna imovina</t>
  </si>
  <si>
    <t>Dodatna ulaganja na prijevoznim sredstvima</t>
  </si>
  <si>
    <t>Ukupno prihodi i primici za 2022.</t>
  </si>
  <si>
    <t>Ivana Šimić, dipl.oec.</t>
  </si>
  <si>
    <t xml:space="preserve">                     2. IZMJENE I DOPUNE FINANCIJSKOG PLANA ZAVODA ZA HITNU MEDICINU ZADARSKE ŽUPANIJE ZA 2022.                                                                                                                                                  </t>
  </si>
  <si>
    <t xml:space="preserve">
2. Izmjene i dopune Financijskog plana 2022.</t>
  </si>
  <si>
    <t>2. izmjene i dopune Financijskog plana
za 2022.</t>
  </si>
  <si>
    <t xml:space="preserve">2. izmjene i dopune Financijskog plana za 2022.
</t>
  </si>
  <si>
    <t>Pomoći dane u inozemstvo i unutar općeg proračuna</t>
  </si>
  <si>
    <t>Prijenosi između proračunskih korisnika istog proračuna</t>
  </si>
  <si>
    <t xml:space="preserve"> Ravnateljica</t>
  </si>
  <si>
    <t>UR. BROJ:01-2111/2022</t>
  </si>
  <si>
    <t>2. IZMJENE I DOPUNE FINANCIJSKOG  PLANA ZA 2022.</t>
  </si>
  <si>
    <t>2. IZMJENE I DOPUNE FINANCIJSKOG PLANA ZA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</si>
</sst>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1" fillId="42" borderId="6" applyNumberFormat="0" applyAlignment="0" applyProtection="0"/>
    <xf numFmtId="0" fontId="15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5" fillId="0" borderId="0" applyNumberFormat="0" applyFill="0" applyBorder="0" applyAlignment="0" applyProtection="0"/>
  </cellStyleXfs>
  <cellXfs count="16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0" xfId="0" applyFont="1" applyBorder="1" applyAlignment="1" quotePrefix="1">
      <alignment horizontal="left" wrapText="1"/>
    </xf>
    <xf numFmtId="0" fontId="33" fillId="0" borderId="22" xfId="0" applyFont="1" applyBorder="1" applyAlignment="1" quotePrefix="1">
      <alignment horizontal="left" wrapText="1"/>
    </xf>
    <xf numFmtId="0" fontId="33" fillId="0" borderId="22" xfId="0" applyFont="1" applyBorder="1" applyAlignment="1" quotePrefix="1">
      <alignment horizontal="center" wrapText="1"/>
    </xf>
    <xf numFmtId="0" fontId="33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3" fillId="0" borderId="23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6" fillId="7" borderId="40" xfId="0" applyFont="1" applyFill="1" applyBorder="1" applyAlignment="1">
      <alignment horizontal="left"/>
    </xf>
    <xf numFmtId="3" fontId="33" fillId="7" borderId="23" xfId="0" applyNumberFormat="1" applyFont="1" applyFill="1" applyBorder="1" applyAlignment="1">
      <alignment horizontal="right"/>
    </xf>
    <xf numFmtId="3" fontId="33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3" fillId="0" borderId="23" xfId="0" applyNumberFormat="1" applyFont="1" applyFill="1" applyBorder="1" applyAlignment="1">
      <alignment horizontal="right"/>
    </xf>
    <xf numFmtId="3" fontId="33" fillId="48" borderId="40" xfId="0" applyNumberFormat="1" applyFont="1" applyFill="1" applyBorder="1" applyAlignment="1" quotePrefix="1">
      <alignment horizontal="right"/>
    </xf>
    <xf numFmtId="3" fontId="33" fillId="7" borderId="4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63" fillId="0" borderId="0" xfId="0" applyFont="1" applyAlignment="1">
      <alignment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7" borderId="40" xfId="0" applyNumberFormat="1" applyFont="1" applyFill="1" applyBorder="1" applyAlignment="1" applyProtection="1">
      <alignment horizontal="left" wrapText="1"/>
      <protection/>
    </xf>
    <xf numFmtId="0" fontId="37" fillId="7" borderId="22" xfId="0" applyNumberFormat="1" applyFont="1" applyFill="1" applyBorder="1" applyAlignment="1" applyProtection="1">
      <alignment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6" fillId="0" borderId="40" xfId="0" applyNumberFormat="1" applyFont="1" applyFill="1" applyBorder="1" applyAlignment="1" applyProtection="1">
      <alignment horizontal="left" wrapText="1"/>
      <protection/>
    </xf>
    <xf numFmtId="0" fontId="37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6" fillId="0" borderId="40" xfId="0" applyFont="1" applyFill="1" applyBorder="1" applyAlignment="1" quotePrefix="1">
      <alignment horizontal="left"/>
    </xf>
    <xf numFmtId="0" fontId="36" fillId="0" borderId="40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6" fillId="0" borderId="40" xfId="0" applyFont="1" applyBorder="1" applyAlignment="1" quotePrefix="1">
      <alignment horizontal="left"/>
    </xf>
    <xf numFmtId="0" fontId="36" fillId="7" borderId="4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40" xfId="0" applyNumberFormat="1" applyFont="1" applyFill="1" applyBorder="1" applyAlignment="1" applyProtection="1">
      <alignment horizontal="left" wrapText="1"/>
      <protection/>
    </xf>
    <xf numFmtId="0" fontId="33" fillId="48" borderId="22" xfId="0" applyNumberFormat="1" applyFont="1" applyFill="1" applyBorder="1" applyAlignment="1" applyProtection="1">
      <alignment horizontal="left" wrapText="1"/>
      <protection/>
    </xf>
    <xf numFmtId="0" fontId="33" fillId="48" borderId="42" xfId="0" applyNumberFormat="1" applyFont="1" applyFill="1" applyBorder="1" applyAlignment="1" applyProtection="1">
      <alignment horizontal="left" wrapText="1"/>
      <protection/>
    </xf>
    <xf numFmtId="0" fontId="33" fillId="7" borderId="40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42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4" fillId="0" borderId="44" xfId="0" applyNumberFormat="1" applyFont="1" applyFill="1" applyBorder="1" applyAlignment="1" applyProtection="1">
      <alignment wrapText="1"/>
      <protection/>
    </xf>
    <xf numFmtId="0" fontId="36" fillId="0" borderId="38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45"/>
  <sheetViews>
    <sheetView zoomScalePageLayoutView="0" workbookViewId="0" topLeftCell="A7">
      <selection activeCell="I5" sqref="I5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0" customWidth="1"/>
    <col min="5" max="5" width="46.7109375" style="1" customWidth="1"/>
    <col min="6" max="6" width="28.00390625" style="1" customWidth="1"/>
    <col min="7" max="7" width="11.421875" style="1" customWidth="1"/>
    <col min="8" max="8" width="16.28125" style="1" bestFit="1" customWidth="1"/>
    <col min="9" max="9" width="21.7109375" style="1" bestFit="1" customWidth="1"/>
    <col min="10" max="16384" width="11.421875" style="1" customWidth="1"/>
  </cols>
  <sheetData>
    <row r="2" spans="1:6" ht="15">
      <c r="A2" s="127"/>
      <c r="B2" s="127"/>
      <c r="C2" s="127"/>
      <c r="D2" s="127"/>
      <c r="E2" s="127"/>
      <c r="F2" s="127"/>
    </row>
    <row r="3" spans="1:6" ht="48" customHeight="1">
      <c r="A3" s="128" t="s">
        <v>74</v>
      </c>
      <c r="B3" s="128"/>
      <c r="C3" s="128"/>
      <c r="D3" s="128"/>
      <c r="E3" s="128"/>
      <c r="F3" s="128"/>
    </row>
    <row r="4" spans="1:6" s="69" customFormat="1" ht="26.25" customHeight="1">
      <c r="A4" s="128" t="s">
        <v>38</v>
      </c>
      <c r="B4" s="128"/>
      <c r="C4" s="128"/>
      <c r="D4" s="128"/>
      <c r="E4" s="128"/>
      <c r="F4" s="128"/>
    </row>
    <row r="5" spans="1:5" ht="15.75" customHeight="1">
      <c r="A5" s="70"/>
      <c r="B5" s="71"/>
      <c r="C5" s="71"/>
      <c r="D5" s="71"/>
      <c r="E5" s="71"/>
    </row>
    <row r="6" spans="1:7" ht="27.75" customHeight="1">
      <c r="A6" s="72"/>
      <c r="B6" s="73"/>
      <c r="C6" s="73"/>
      <c r="D6" s="74"/>
      <c r="E6" s="75"/>
      <c r="F6" s="76" t="s">
        <v>75</v>
      </c>
      <c r="G6" s="77"/>
    </row>
    <row r="7" spans="1:7" ht="27.75" customHeight="1">
      <c r="A7" s="129" t="s">
        <v>40</v>
      </c>
      <c r="B7" s="130"/>
      <c r="C7" s="130"/>
      <c r="D7" s="130"/>
      <c r="E7" s="131"/>
      <c r="F7" s="92">
        <f>F8+F9+F20+F16</f>
        <v>59867327</v>
      </c>
      <c r="G7" s="89"/>
    </row>
    <row r="8" spans="1:6" ht="22.5" customHeight="1">
      <c r="A8" s="132" t="s">
        <v>0</v>
      </c>
      <c r="B8" s="133"/>
      <c r="C8" s="133"/>
      <c r="D8" s="133"/>
      <c r="E8" s="134"/>
      <c r="F8" s="95">
        <v>57695242</v>
      </c>
    </row>
    <row r="9" spans="1:6" ht="22.5" customHeight="1">
      <c r="A9" s="135" t="s">
        <v>44</v>
      </c>
      <c r="B9" s="134"/>
      <c r="C9" s="134"/>
      <c r="D9" s="134"/>
      <c r="E9" s="134"/>
      <c r="F9" s="95">
        <v>20000</v>
      </c>
    </row>
    <row r="10" spans="1:6" ht="22.5" customHeight="1">
      <c r="A10" s="91" t="s">
        <v>41</v>
      </c>
      <c r="B10" s="94"/>
      <c r="C10" s="94"/>
      <c r="D10" s="94"/>
      <c r="E10" s="94"/>
      <c r="F10" s="92">
        <f>+F11+F12+F21</f>
        <v>59867327</v>
      </c>
    </row>
    <row r="11" spans="1:8" ht="22.5" customHeight="1">
      <c r="A11" s="136" t="s">
        <v>1</v>
      </c>
      <c r="B11" s="133"/>
      <c r="C11" s="133"/>
      <c r="D11" s="133"/>
      <c r="E11" s="137"/>
      <c r="F11" s="95">
        <v>56651852</v>
      </c>
      <c r="G11" s="59"/>
      <c r="H11" s="59"/>
    </row>
    <row r="12" spans="1:8" ht="22.5" customHeight="1">
      <c r="A12" s="138" t="s">
        <v>46</v>
      </c>
      <c r="B12" s="134"/>
      <c r="C12" s="134"/>
      <c r="D12" s="134"/>
      <c r="E12" s="134"/>
      <c r="F12" s="78">
        <v>3114225</v>
      </c>
      <c r="G12" s="59"/>
      <c r="H12" s="59"/>
    </row>
    <row r="13" spans="1:8" ht="22.5" customHeight="1">
      <c r="A13" s="139" t="s">
        <v>2</v>
      </c>
      <c r="B13" s="130"/>
      <c r="C13" s="130"/>
      <c r="D13" s="130"/>
      <c r="E13" s="130"/>
      <c r="F13" s="93">
        <f>+F7-F10</f>
        <v>0</v>
      </c>
      <c r="H13" s="59"/>
    </row>
    <row r="14" spans="1:6" ht="25.5" customHeight="1">
      <c r="A14" s="128"/>
      <c r="B14" s="140"/>
      <c r="C14" s="140"/>
      <c r="D14" s="140"/>
      <c r="E14" s="140"/>
      <c r="F14" s="141"/>
    </row>
    <row r="15" spans="1:8" ht="42.75" customHeight="1">
      <c r="A15" s="72"/>
      <c r="B15" s="73"/>
      <c r="C15" s="73"/>
      <c r="D15" s="74"/>
      <c r="E15" s="75"/>
      <c r="F15" s="76" t="s">
        <v>76</v>
      </c>
      <c r="H15" s="59"/>
    </row>
    <row r="16" spans="1:8" ht="30.75" customHeight="1">
      <c r="A16" s="142" t="s">
        <v>47</v>
      </c>
      <c r="B16" s="143"/>
      <c r="C16" s="143"/>
      <c r="D16" s="143"/>
      <c r="E16" s="144"/>
      <c r="F16" s="96">
        <v>452085</v>
      </c>
      <c r="H16" s="59"/>
    </row>
    <row r="17" spans="1:8" ht="34.5" customHeight="1">
      <c r="A17" s="145" t="s">
        <v>48</v>
      </c>
      <c r="B17" s="146"/>
      <c r="C17" s="146"/>
      <c r="D17" s="146"/>
      <c r="E17" s="147"/>
      <c r="F17" s="97">
        <v>452085</v>
      </c>
      <c r="H17" s="59"/>
    </row>
    <row r="18" spans="1:8" s="64" customFormat="1" ht="25.5" customHeight="1">
      <c r="A18" s="150"/>
      <c r="B18" s="140"/>
      <c r="C18" s="140"/>
      <c r="D18" s="140"/>
      <c r="E18" s="140"/>
      <c r="F18" s="141"/>
      <c r="H18" s="98"/>
    </row>
    <row r="19" spans="1:9" s="64" customFormat="1" ht="39.75" customHeight="1">
      <c r="A19" s="72"/>
      <c r="B19" s="73"/>
      <c r="C19" s="73"/>
      <c r="D19" s="74"/>
      <c r="E19" s="75"/>
      <c r="F19" s="76" t="s">
        <v>77</v>
      </c>
      <c r="H19" s="98"/>
      <c r="I19" s="98"/>
    </row>
    <row r="20" spans="1:8" s="64" customFormat="1" ht="22.5" customHeight="1">
      <c r="A20" s="132" t="s">
        <v>3</v>
      </c>
      <c r="B20" s="133"/>
      <c r="C20" s="133"/>
      <c r="D20" s="133"/>
      <c r="E20" s="133"/>
      <c r="F20" s="78">
        <v>1700000</v>
      </c>
      <c r="H20" s="98"/>
    </row>
    <row r="21" spans="1:6" s="64" customFormat="1" ht="33.75" customHeight="1">
      <c r="A21" s="132" t="s">
        <v>4</v>
      </c>
      <c r="B21" s="133"/>
      <c r="C21" s="133"/>
      <c r="D21" s="133"/>
      <c r="E21" s="133"/>
      <c r="F21" s="78">
        <v>101250</v>
      </c>
    </row>
    <row r="22" spans="1:9" s="64" customFormat="1" ht="22.5" customHeight="1">
      <c r="A22" s="139" t="s">
        <v>5</v>
      </c>
      <c r="B22" s="130"/>
      <c r="C22" s="130"/>
      <c r="D22" s="130"/>
      <c r="E22" s="130"/>
      <c r="F22" s="92">
        <f>F20-F21</f>
        <v>1598750</v>
      </c>
      <c r="H22" s="99"/>
      <c r="I22" s="98"/>
    </row>
    <row r="23" spans="1:6" s="64" customFormat="1" ht="25.5" customHeight="1">
      <c r="A23" s="150"/>
      <c r="B23" s="140"/>
      <c r="C23" s="140"/>
      <c r="D23" s="140"/>
      <c r="E23" s="140"/>
      <c r="F23" s="141"/>
    </row>
    <row r="24" spans="1:6" s="64" customFormat="1" ht="22.5" customHeight="1">
      <c r="A24" s="136" t="s">
        <v>6</v>
      </c>
      <c r="B24" s="133"/>
      <c r="C24" s="133"/>
      <c r="D24" s="133"/>
      <c r="E24" s="133"/>
      <c r="F24" s="78"/>
    </row>
    <row r="25" spans="1:5" s="64" customFormat="1" ht="18" customHeight="1">
      <c r="A25" s="79"/>
      <c r="B25" s="71"/>
      <c r="C25" s="71"/>
      <c r="D25" s="71"/>
      <c r="E25" s="71"/>
    </row>
    <row r="26" spans="1:6" ht="42" customHeight="1">
      <c r="A26" s="148" t="s">
        <v>49</v>
      </c>
      <c r="B26" s="149"/>
      <c r="C26" s="149"/>
      <c r="D26" s="149"/>
      <c r="E26" s="149"/>
      <c r="F26" s="149"/>
    </row>
    <row r="27" ht="12.75">
      <c r="E27" s="100"/>
    </row>
    <row r="31" ht="12.75">
      <c r="F31" s="59"/>
    </row>
    <row r="32" ht="12.75">
      <c r="F32" s="59"/>
    </row>
    <row r="33" spans="5:6" ht="12.75">
      <c r="E33" s="101"/>
      <c r="F33" s="61"/>
    </row>
    <row r="34" spans="5:6" ht="12.75">
      <c r="E34" s="101"/>
      <c r="F34" s="59"/>
    </row>
    <row r="35" spans="5:6" ht="12.75">
      <c r="E35" s="101"/>
      <c r="F35" s="59"/>
    </row>
    <row r="36" spans="5:6" ht="12.75">
      <c r="E36" s="101"/>
      <c r="F36" s="59"/>
    </row>
    <row r="37" spans="5:6" ht="12.75">
      <c r="E37" s="101"/>
      <c r="F37" s="59"/>
    </row>
    <row r="38" ht="12.75">
      <c r="E38" s="101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6:F26"/>
    <mergeCell ref="A18:F18"/>
    <mergeCell ref="A20:E20"/>
    <mergeCell ref="A21:E21"/>
    <mergeCell ref="A22:E22"/>
    <mergeCell ref="A23:F23"/>
    <mergeCell ref="A24:E24"/>
    <mergeCell ref="A11:E11"/>
    <mergeCell ref="A12:E12"/>
    <mergeCell ref="A13:E13"/>
    <mergeCell ref="A14:F14"/>
    <mergeCell ref="A16:E16"/>
    <mergeCell ref="A17:E17"/>
    <mergeCell ref="A2:F2"/>
    <mergeCell ref="A3:F3"/>
    <mergeCell ref="A4:F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tabSelected="1" view="pageBreakPreview" zoomScale="93" zoomScaleSheetLayoutView="93" zoomScalePageLayoutView="0" workbookViewId="0" topLeftCell="A1">
      <selection activeCell="M11" sqref="M11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5" customWidth="1"/>
    <col min="5" max="5" width="17.57421875" style="1" customWidth="1"/>
    <col min="6" max="6" width="16.140625" style="1" customWidth="1"/>
    <col min="7" max="7" width="20.140625" style="1" customWidth="1"/>
    <col min="8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8" t="s">
        <v>7</v>
      </c>
      <c r="B1" s="128"/>
      <c r="C1" s="128"/>
      <c r="D1" s="128"/>
      <c r="E1" s="128"/>
      <c r="F1" s="128"/>
      <c r="G1" s="128"/>
      <c r="H1" s="128"/>
    </row>
    <row r="2" spans="1:8" s="2" customFormat="1" ht="13.5" thickBot="1">
      <c r="A2" s="17"/>
      <c r="H2" s="18" t="s">
        <v>8</v>
      </c>
    </row>
    <row r="3" spans="1:8" s="2" customFormat="1" ht="26.25" thickBot="1">
      <c r="A3" s="87" t="s">
        <v>9</v>
      </c>
      <c r="B3" s="156" t="s">
        <v>83</v>
      </c>
      <c r="C3" s="157"/>
      <c r="D3" s="157"/>
      <c r="E3" s="157"/>
      <c r="F3" s="157"/>
      <c r="G3" s="157"/>
      <c r="H3" s="158"/>
    </row>
    <row r="4" spans="1:8" s="2" customFormat="1" ht="74.25" customHeight="1" thickBot="1">
      <c r="A4" s="88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17</v>
      </c>
    </row>
    <row r="5" spans="1:8" s="2" customFormat="1" ht="12.75">
      <c r="A5" s="4">
        <v>638</v>
      </c>
      <c r="B5" s="5"/>
      <c r="C5" s="6"/>
      <c r="D5" s="7"/>
      <c r="E5" s="8">
        <v>257000</v>
      </c>
      <c r="F5" s="8"/>
      <c r="G5" s="9"/>
      <c r="H5" s="10"/>
    </row>
    <row r="6" spans="1:8" s="2" customFormat="1" ht="12.75">
      <c r="A6" s="22">
        <v>641</v>
      </c>
      <c r="B6" s="102"/>
      <c r="C6" s="24">
        <v>500</v>
      </c>
      <c r="D6" s="103"/>
      <c r="E6" s="104"/>
      <c r="F6" s="104"/>
      <c r="G6" s="105"/>
      <c r="H6" s="106"/>
    </row>
    <row r="7" spans="1:8" s="2" customFormat="1" ht="12.75">
      <c r="A7" s="22">
        <v>651</v>
      </c>
      <c r="B7" s="102"/>
      <c r="C7" s="24"/>
      <c r="D7" s="103"/>
      <c r="E7" s="104"/>
      <c r="F7" s="104"/>
      <c r="G7" s="105"/>
      <c r="H7" s="106"/>
    </row>
    <row r="8" spans="1:8" s="2" customFormat="1" ht="12.75">
      <c r="A8" s="22">
        <v>652</v>
      </c>
      <c r="B8" s="102"/>
      <c r="C8" s="24"/>
      <c r="D8" s="24">
        <v>1288114</v>
      </c>
      <c r="E8" s="24"/>
      <c r="F8" s="24"/>
      <c r="G8" s="25">
        <v>300000</v>
      </c>
      <c r="H8" s="26"/>
    </row>
    <row r="9" spans="1:8" s="2" customFormat="1" ht="12.75">
      <c r="A9" s="22">
        <v>653</v>
      </c>
      <c r="B9" s="23"/>
      <c r="C9" s="24"/>
      <c r="D9" s="24"/>
      <c r="E9" s="24"/>
      <c r="F9" s="24"/>
      <c r="G9" s="25"/>
      <c r="H9" s="26"/>
    </row>
    <row r="10" spans="1:8" s="2" customFormat="1" ht="12.75">
      <c r="A10" s="22">
        <v>661</v>
      </c>
      <c r="B10" s="23"/>
      <c r="C10" s="24">
        <v>2542708</v>
      </c>
      <c r="D10" s="24"/>
      <c r="E10" s="24"/>
      <c r="F10" s="24"/>
      <c r="G10" s="25"/>
      <c r="H10" s="26"/>
    </row>
    <row r="11" spans="1:8" s="2" customFormat="1" ht="12.75">
      <c r="A11" s="22">
        <v>663</v>
      </c>
      <c r="B11" s="23"/>
      <c r="C11" s="24"/>
      <c r="D11" s="24"/>
      <c r="E11" s="24"/>
      <c r="F11" s="24"/>
      <c r="G11" s="25"/>
      <c r="H11" s="26"/>
    </row>
    <row r="12" spans="1:8" s="2" customFormat="1" ht="12.75">
      <c r="A12" s="22">
        <v>671</v>
      </c>
      <c r="B12" s="23"/>
      <c r="C12" s="24"/>
      <c r="D12" s="24">
        <v>1950000</v>
      </c>
      <c r="E12" s="24"/>
      <c r="F12" s="24"/>
      <c r="G12" s="25"/>
      <c r="H12" s="26"/>
    </row>
    <row r="13" spans="1:8" s="2" customFormat="1" ht="12.75">
      <c r="A13" s="22">
        <v>673</v>
      </c>
      <c r="B13" s="23"/>
      <c r="C13" s="24"/>
      <c r="D13" s="24">
        <v>51354920</v>
      </c>
      <c r="E13" s="24"/>
      <c r="F13" s="24"/>
      <c r="G13" s="25"/>
      <c r="H13" s="26"/>
    </row>
    <row r="14" spans="1:8" s="2" customFormat="1" ht="12.75">
      <c r="A14" s="22">
        <v>683</v>
      </c>
      <c r="B14" s="23"/>
      <c r="C14" s="24">
        <v>2000</v>
      </c>
      <c r="D14" s="24"/>
      <c r="E14" s="24"/>
      <c r="F14" s="24"/>
      <c r="G14" s="25"/>
      <c r="H14" s="26"/>
    </row>
    <row r="15" spans="1:8" s="2" customFormat="1" ht="12.75">
      <c r="A15" s="22">
        <v>723</v>
      </c>
      <c r="B15" s="23"/>
      <c r="C15" s="24">
        <v>20000</v>
      </c>
      <c r="D15" s="24"/>
      <c r="E15" s="24"/>
      <c r="F15" s="24"/>
      <c r="G15" s="25"/>
      <c r="H15" s="26"/>
    </row>
    <row r="16" spans="1:8" s="2" customFormat="1" ht="12.75">
      <c r="A16" s="22">
        <v>844</v>
      </c>
      <c r="B16" s="23"/>
      <c r="C16" s="24"/>
      <c r="D16" s="24"/>
      <c r="E16" s="24"/>
      <c r="F16" s="24"/>
      <c r="G16" s="25"/>
      <c r="H16" s="26">
        <v>1700000</v>
      </c>
    </row>
    <row r="17" spans="1:8" s="2" customFormat="1" ht="12.75">
      <c r="A17" s="22">
        <v>922</v>
      </c>
      <c r="B17" s="23"/>
      <c r="C17" s="24">
        <v>452085</v>
      </c>
      <c r="D17" s="24"/>
      <c r="E17" s="24"/>
      <c r="F17" s="24"/>
      <c r="G17" s="25"/>
      <c r="H17" s="26"/>
    </row>
    <row r="18" spans="1:8" s="2" customFormat="1" ht="13.5" thickBot="1">
      <c r="A18" s="27"/>
      <c r="B18" s="28"/>
      <c r="C18" s="29"/>
      <c r="D18" s="29"/>
      <c r="E18" s="29"/>
      <c r="F18" s="29"/>
      <c r="G18" s="30"/>
      <c r="H18" s="31"/>
    </row>
    <row r="19" spans="1:8" s="2" customFormat="1" ht="30" customHeight="1" thickBot="1">
      <c r="A19" s="32" t="s">
        <v>18</v>
      </c>
      <c r="B19" s="33"/>
      <c r="C19" s="33">
        <f>SUM(C5:C18)</f>
        <v>3017293</v>
      </c>
      <c r="D19" s="33">
        <f>SUM(D5:D18)</f>
        <v>54593034</v>
      </c>
      <c r="E19" s="33">
        <f>SUM(E5:E18)</f>
        <v>257000</v>
      </c>
      <c r="F19" s="33">
        <f>SUM(F5:F18)</f>
        <v>0</v>
      </c>
      <c r="G19" s="33">
        <f>SUM(G5:G18)</f>
        <v>300000</v>
      </c>
      <c r="H19" s="34">
        <v>1700000</v>
      </c>
    </row>
    <row r="20" spans="1:8" s="2" customFormat="1" ht="28.5" customHeight="1" thickBot="1">
      <c r="A20" s="32" t="s">
        <v>72</v>
      </c>
      <c r="B20" s="151">
        <f>B19+C19+D19+E19+F19+G19+H19</f>
        <v>59867327</v>
      </c>
      <c r="C20" s="152"/>
      <c r="D20" s="152"/>
      <c r="E20" s="152"/>
      <c r="F20" s="152"/>
      <c r="G20" s="152"/>
      <c r="H20" s="153"/>
    </row>
    <row r="21" spans="1:8" ht="12.75">
      <c r="A21" s="14"/>
      <c r="B21" s="14"/>
      <c r="C21" s="14"/>
      <c r="D21" s="15"/>
      <c r="E21" s="35"/>
      <c r="H21" s="18"/>
    </row>
    <row r="22" spans="4:5" ht="24" customHeight="1">
      <c r="D22" s="37"/>
      <c r="E22" s="38"/>
    </row>
    <row r="23" spans="4:5" ht="12.75">
      <c r="D23" s="37"/>
      <c r="E23" s="38"/>
    </row>
    <row r="24" spans="4:5" ht="12.75">
      <c r="D24" s="37"/>
      <c r="E24" s="38"/>
    </row>
    <row r="25" spans="1:5" ht="12.75">
      <c r="A25" s="53"/>
      <c r="B25" s="53"/>
      <c r="C25" s="53"/>
      <c r="D25" s="54"/>
      <c r="E25" s="55"/>
    </row>
    <row r="26" spans="3:5" ht="12.75">
      <c r="C26" s="39"/>
      <c r="D26" s="37"/>
      <c r="E26" s="40"/>
    </row>
    <row r="27" spans="4:5" ht="12.75">
      <c r="D27" s="56"/>
      <c r="E27" s="57"/>
    </row>
    <row r="28" spans="4:5" ht="12.75">
      <c r="D28" s="37"/>
      <c r="E28" s="38"/>
    </row>
    <row r="29" spans="4:5" ht="12.75">
      <c r="D29" s="51"/>
      <c r="E29" s="52"/>
    </row>
    <row r="30" spans="4:5" ht="12.75">
      <c r="D30" s="51"/>
      <c r="E30" s="52"/>
    </row>
    <row r="31" spans="4:5" ht="12.75">
      <c r="D31" s="37"/>
      <c r="E31" s="38"/>
    </row>
    <row r="32" spans="4:5" ht="12.75">
      <c r="D32" s="44"/>
      <c r="E32" s="42"/>
    </row>
    <row r="33" spans="1:8" s="2" customFormat="1" ht="30" customHeight="1">
      <c r="A33" s="36"/>
      <c r="B33" s="36"/>
      <c r="C33" s="36"/>
      <c r="D33" s="37"/>
      <c r="E33" s="38"/>
      <c r="F33" s="1"/>
      <c r="G33" s="1"/>
      <c r="H33" s="1"/>
    </row>
    <row r="34" spans="1:8" s="2" customFormat="1" ht="28.5" customHeight="1">
      <c r="A34" s="36"/>
      <c r="B34" s="36"/>
      <c r="C34" s="36"/>
      <c r="D34" s="37"/>
      <c r="E34" s="38"/>
      <c r="F34" s="1"/>
      <c r="G34" s="1"/>
      <c r="H34" s="1"/>
    </row>
    <row r="35" spans="4:5" ht="12.75">
      <c r="D35" s="44"/>
      <c r="E35" s="42"/>
    </row>
    <row r="36" spans="4:5" ht="12.75">
      <c r="D36" s="37"/>
      <c r="E36" s="38"/>
    </row>
    <row r="37" spans="4:5" ht="12.75">
      <c r="D37" s="51"/>
      <c r="E37" s="52"/>
    </row>
    <row r="38" spans="4:5" ht="12.75">
      <c r="D38" s="44"/>
      <c r="E38" s="57"/>
    </row>
    <row r="39" spans="4:5" ht="12.75">
      <c r="D39" s="43"/>
      <c r="E39" s="52"/>
    </row>
    <row r="40" spans="4:5" ht="12.75">
      <c r="D40" s="44"/>
      <c r="E40" s="42"/>
    </row>
    <row r="41" spans="4:5" ht="12.75">
      <c r="D41" s="37"/>
      <c r="E41" s="38"/>
    </row>
    <row r="42" spans="3:5" ht="12.75">
      <c r="C42" s="39"/>
      <c r="D42" s="37"/>
      <c r="E42" s="40"/>
    </row>
    <row r="43" spans="4:5" ht="12.75">
      <c r="D43" s="43"/>
      <c r="E43" s="42"/>
    </row>
    <row r="44" spans="4:5" ht="12.75">
      <c r="D44" s="43"/>
      <c r="E44" s="52"/>
    </row>
    <row r="45" spans="3:5" ht="13.5" customHeight="1">
      <c r="C45" s="39"/>
      <c r="D45" s="43"/>
      <c r="E45" s="58"/>
    </row>
    <row r="46" spans="3:5" ht="13.5" customHeight="1">
      <c r="C46" s="39"/>
      <c r="D46" s="44"/>
      <c r="E46" s="45"/>
    </row>
    <row r="47" spans="1:8" s="2" customFormat="1" ht="30" customHeight="1">
      <c r="A47" s="36"/>
      <c r="B47" s="36"/>
      <c r="C47" s="36"/>
      <c r="D47" s="37"/>
      <c r="E47" s="38"/>
      <c r="F47" s="1"/>
      <c r="G47" s="1"/>
      <c r="H47" s="1"/>
    </row>
    <row r="48" spans="1:8" s="2" customFormat="1" ht="28.5" customHeight="1">
      <c r="A48" s="36"/>
      <c r="B48" s="36"/>
      <c r="C48" s="36"/>
      <c r="D48" s="56"/>
      <c r="E48" s="59"/>
      <c r="F48" s="1"/>
      <c r="G48" s="1"/>
      <c r="H48" s="1"/>
    </row>
    <row r="49" spans="4:5" ht="13.5" customHeight="1">
      <c r="D49" s="51"/>
      <c r="E49" s="52"/>
    </row>
    <row r="50" spans="2:5" ht="13.5" customHeight="1">
      <c r="B50" s="39"/>
      <c r="D50" s="51"/>
      <c r="E50" s="60"/>
    </row>
    <row r="51" spans="3:5" ht="13.5" customHeight="1">
      <c r="C51" s="39"/>
      <c r="D51" s="51"/>
      <c r="E51" s="60"/>
    </row>
    <row r="52" spans="4:5" ht="13.5" customHeight="1">
      <c r="D52" s="56"/>
      <c r="E52" s="57"/>
    </row>
    <row r="53" spans="4:5" ht="13.5" customHeight="1">
      <c r="D53" s="51"/>
      <c r="E53" s="52"/>
    </row>
    <row r="54" spans="2:5" ht="28.5" customHeight="1">
      <c r="B54" s="39"/>
      <c r="D54" s="51"/>
      <c r="E54" s="61"/>
    </row>
    <row r="55" spans="3:5" ht="13.5" customHeight="1">
      <c r="C55" s="39"/>
      <c r="D55" s="51"/>
      <c r="E55" s="40"/>
    </row>
    <row r="56" spans="3:5" ht="13.5" customHeight="1">
      <c r="C56" s="39"/>
      <c r="D56" s="44"/>
      <c r="E56" s="45"/>
    </row>
    <row r="57" spans="4:5" ht="13.5" customHeight="1">
      <c r="D57" s="37"/>
      <c r="E57" s="38"/>
    </row>
    <row r="58" spans="3:5" ht="13.5" customHeight="1">
      <c r="C58" s="39"/>
      <c r="D58" s="37"/>
      <c r="E58" s="58"/>
    </row>
    <row r="59" spans="4:5" ht="22.5" customHeight="1">
      <c r="D59" s="56"/>
      <c r="E59" s="57"/>
    </row>
    <row r="60" spans="4:5" ht="13.5" customHeight="1">
      <c r="D60" s="51"/>
      <c r="E60" s="52"/>
    </row>
    <row r="61" spans="4:5" ht="13.5" customHeight="1">
      <c r="D61" s="37"/>
      <c r="E61" s="38"/>
    </row>
    <row r="62" spans="1:5" ht="13.5" customHeight="1">
      <c r="A62" s="62"/>
      <c r="B62" s="14"/>
      <c r="C62" s="14"/>
      <c r="D62" s="14"/>
      <c r="E62" s="48"/>
    </row>
    <row r="63" spans="1:5" ht="13.5" customHeight="1">
      <c r="A63" s="39"/>
      <c r="D63" s="50"/>
      <c r="E63" s="48"/>
    </row>
    <row r="64" spans="1:5" ht="13.5" customHeight="1">
      <c r="A64" s="39"/>
      <c r="B64" s="39"/>
      <c r="D64" s="50"/>
      <c r="E64" s="40"/>
    </row>
    <row r="65" spans="3:5" ht="13.5" customHeight="1">
      <c r="C65" s="39"/>
      <c r="D65" s="37"/>
      <c r="E65" s="48"/>
    </row>
    <row r="66" spans="4:5" ht="13.5" customHeight="1">
      <c r="D66" s="41"/>
      <c r="E66" s="42"/>
    </row>
    <row r="67" spans="2:5" ht="13.5" customHeight="1">
      <c r="B67" s="39"/>
      <c r="D67" s="37"/>
      <c r="E67" s="40"/>
    </row>
    <row r="68" spans="3:5" ht="13.5" customHeight="1">
      <c r="C68" s="39"/>
      <c r="D68" s="37"/>
      <c r="E68" s="40"/>
    </row>
    <row r="69" spans="4:5" ht="13.5" customHeight="1">
      <c r="D69" s="44"/>
      <c r="E69" s="45"/>
    </row>
    <row r="70" spans="3:5" ht="22.5" customHeight="1">
      <c r="C70" s="39"/>
      <c r="D70" s="37"/>
      <c r="E70" s="46"/>
    </row>
    <row r="71" spans="4:5" ht="13.5" customHeight="1">
      <c r="D71" s="37"/>
      <c r="E71" s="45"/>
    </row>
    <row r="72" spans="2:5" ht="13.5" customHeight="1">
      <c r="B72" s="39"/>
      <c r="D72" s="43"/>
      <c r="E72" s="48"/>
    </row>
    <row r="73" spans="3:5" ht="13.5" customHeight="1">
      <c r="C73" s="39"/>
      <c r="D73" s="43"/>
      <c r="E73" s="49"/>
    </row>
    <row r="74" spans="4:5" ht="13.5" customHeight="1">
      <c r="D74" s="44"/>
      <c r="E74" s="42"/>
    </row>
    <row r="75" spans="1:5" ht="13.5" customHeight="1">
      <c r="A75" s="39"/>
      <c r="D75" s="50"/>
      <c r="E75" s="48"/>
    </row>
    <row r="76" spans="2:5" ht="13.5" customHeight="1">
      <c r="B76" s="39"/>
      <c r="D76" s="37"/>
      <c r="E76" s="48"/>
    </row>
    <row r="77" spans="3:5" ht="13.5" customHeight="1">
      <c r="C77" s="39"/>
      <c r="D77" s="37"/>
      <c r="E77" s="40"/>
    </row>
    <row r="78" spans="3:5" ht="13.5" customHeight="1">
      <c r="C78" s="39"/>
      <c r="D78" s="44"/>
      <c r="E78" s="42"/>
    </row>
    <row r="79" spans="3:5" ht="12.75">
      <c r="C79" s="39"/>
      <c r="D79" s="37"/>
      <c r="E79" s="40"/>
    </row>
    <row r="80" spans="4:5" ht="12.75">
      <c r="D80" s="56"/>
      <c r="E80" s="57"/>
    </row>
    <row r="81" spans="3:5" ht="12.75">
      <c r="C81" s="39"/>
      <c r="D81" s="43"/>
      <c r="E81" s="58"/>
    </row>
    <row r="82" spans="3:5" ht="12.75">
      <c r="C82" s="39"/>
      <c r="D82" s="44"/>
      <c r="E82" s="45"/>
    </row>
    <row r="83" spans="4:5" ht="12.75">
      <c r="D83" s="56"/>
      <c r="E83" s="63"/>
    </row>
    <row r="84" spans="2:5" ht="12.75">
      <c r="B84" s="39"/>
      <c r="D84" s="51"/>
      <c r="E84" s="61"/>
    </row>
    <row r="85" spans="3:5" ht="12.75">
      <c r="C85" s="39"/>
      <c r="D85" s="51"/>
      <c r="E85" s="40"/>
    </row>
    <row r="86" spans="3:5" ht="12.75">
      <c r="C86" s="39"/>
      <c r="D86" s="44"/>
      <c r="E86" s="45"/>
    </row>
    <row r="87" spans="3:5" ht="12.75">
      <c r="C87" s="39"/>
      <c r="D87" s="44"/>
      <c r="E87" s="45"/>
    </row>
    <row r="88" spans="4:5" ht="12.75">
      <c r="D88" s="37"/>
      <c r="E88" s="38"/>
    </row>
    <row r="89" spans="1:8" ht="18">
      <c r="A89" s="154"/>
      <c r="B89" s="155"/>
      <c r="C89" s="155"/>
      <c r="D89" s="155"/>
      <c r="E89" s="155"/>
      <c r="F89" s="64"/>
      <c r="G89" s="64"/>
      <c r="H89" s="64"/>
    </row>
    <row r="90" spans="1:5" ht="12.75">
      <c r="A90" s="53"/>
      <c r="B90" s="53"/>
      <c r="C90" s="53"/>
      <c r="D90" s="54"/>
      <c r="E90" s="55"/>
    </row>
    <row r="92" spans="1:5" ht="15.75">
      <c r="A92" s="66"/>
      <c r="B92" s="39"/>
      <c r="C92" s="39"/>
      <c r="D92" s="67"/>
      <c r="E92" s="13"/>
    </row>
    <row r="93" spans="1:5" ht="12.75">
      <c r="A93" s="39"/>
      <c r="B93" s="39"/>
      <c r="C93" s="39"/>
      <c r="D93" s="67"/>
      <c r="E93" s="13"/>
    </row>
    <row r="94" spans="1:5" ht="12.75">
      <c r="A94" s="39"/>
      <c r="B94" s="39"/>
      <c r="C94" s="39"/>
      <c r="D94" s="67"/>
      <c r="E94" s="13"/>
    </row>
    <row r="95" spans="1:5" ht="12.75">
      <c r="A95" s="39"/>
      <c r="B95" s="39"/>
      <c r="C95" s="39"/>
      <c r="D95" s="67"/>
      <c r="E95" s="13"/>
    </row>
    <row r="96" spans="1:5" ht="28.5" customHeight="1">
      <c r="A96" s="39"/>
      <c r="B96" s="39"/>
      <c r="C96" s="39"/>
      <c r="D96" s="67"/>
      <c r="E96" s="13"/>
    </row>
    <row r="97" spans="1:3" ht="12.75">
      <c r="A97" s="39"/>
      <c r="B97" s="39"/>
      <c r="C97" s="39"/>
    </row>
    <row r="98" spans="1:5" ht="12.75">
      <c r="A98" s="39"/>
      <c r="B98" s="39"/>
      <c r="C98" s="39"/>
      <c r="D98" s="67"/>
      <c r="E98" s="13"/>
    </row>
    <row r="99" spans="1:5" ht="12.75">
      <c r="A99" s="39"/>
      <c r="B99" s="39"/>
      <c r="C99" s="39"/>
      <c r="D99" s="67"/>
      <c r="E99" s="68"/>
    </row>
    <row r="100" spans="1:5" ht="12.75">
      <c r="A100" s="39"/>
      <c r="B100" s="39"/>
      <c r="C100" s="39"/>
      <c r="D100" s="67"/>
      <c r="E100" s="13"/>
    </row>
    <row r="101" spans="1:5" ht="12.75">
      <c r="A101" s="39"/>
      <c r="B101" s="39"/>
      <c r="C101" s="39"/>
      <c r="D101" s="67"/>
      <c r="E101" s="46"/>
    </row>
    <row r="102" spans="4:5" ht="12.75">
      <c r="D102" s="44"/>
      <c r="E102" s="47"/>
    </row>
    <row r="120" ht="11.25" customHeight="1"/>
    <row r="121" ht="24" customHeight="1"/>
    <row r="122" ht="15" customHeight="1"/>
    <row r="123" ht="11.25" customHeight="1"/>
    <row r="125" ht="13.5" customHeight="1"/>
    <row r="126" ht="12.75" customHeight="1"/>
    <row r="127" ht="12.75" customHeight="1"/>
    <row r="133" ht="19.5" customHeight="1"/>
    <row r="134" ht="15" customHeight="1"/>
    <row r="141" ht="22.5" customHeight="1"/>
    <row r="146" ht="13.5" customHeight="1"/>
    <row r="147" ht="13.5" customHeight="1"/>
    <row r="148" ht="13.5" customHeight="1"/>
    <row r="160" spans="1:8" s="64" customFormat="1" ht="18" customHeight="1">
      <c r="A160" s="36"/>
      <c r="B160" s="36"/>
      <c r="C160" s="36"/>
      <c r="D160" s="65"/>
      <c r="E160" s="1"/>
      <c r="F160" s="1"/>
      <c r="G160" s="1"/>
      <c r="H160" s="1"/>
    </row>
    <row r="161" ht="28.5" customHeight="1"/>
    <row r="165" ht="17.25" customHeight="1"/>
    <row r="166" ht="13.5" customHeight="1"/>
    <row r="172" ht="22.5" customHeight="1"/>
    <row r="173" ht="22.5" customHeight="1"/>
  </sheetData>
  <sheetProtection/>
  <mergeCells count="4">
    <mergeCell ref="A1:H1"/>
    <mergeCell ref="B20:H20"/>
    <mergeCell ref="A89:E89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9"/>
  <sheetViews>
    <sheetView zoomScalePageLayoutView="0" workbookViewId="0" topLeftCell="A1">
      <selection activeCell="S18" sqref="S18"/>
    </sheetView>
  </sheetViews>
  <sheetFormatPr defaultColWidth="11.421875" defaultRowHeight="12.75"/>
  <cols>
    <col min="1" max="1" width="11.421875" style="82" bestFit="1" customWidth="1"/>
    <col min="2" max="2" width="34.421875" style="85" customWidth="1"/>
    <col min="3" max="3" width="16.5742187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12.140625" style="3" customWidth="1"/>
    <col min="8" max="8" width="7.421875" style="3" customWidth="1"/>
    <col min="9" max="9" width="14.28125" style="3" customWidth="1"/>
    <col min="10" max="10" width="11.7109375" style="3" customWidth="1"/>
    <col min="11" max="16384" width="11.421875" style="1" customWidth="1"/>
  </cols>
  <sheetData>
    <row r="1" spans="1:10" ht="24" customHeight="1">
      <c r="A1" s="159" t="s">
        <v>19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13" customFormat="1" ht="67.5">
      <c r="A2" s="11" t="s">
        <v>20</v>
      </c>
      <c r="B2" s="11" t="s">
        <v>21</v>
      </c>
      <c r="C2" s="12" t="s">
        <v>82</v>
      </c>
      <c r="D2" s="86" t="s">
        <v>11</v>
      </c>
      <c r="E2" s="86" t="s">
        <v>12</v>
      </c>
      <c r="F2" s="86" t="s">
        <v>13</v>
      </c>
      <c r="G2" s="86" t="s">
        <v>14</v>
      </c>
      <c r="H2" s="86" t="s">
        <v>22</v>
      </c>
      <c r="I2" s="86" t="s">
        <v>16</v>
      </c>
      <c r="J2" s="86" t="s">
        <v>17</v>
      </c>
    </row>
    <row r="3" spans="1:10" ht="12.75">
      <c r="A3" s="81"/>
      <c r="B3" s="16"/>
      <c r="C3" s="1"/>
      <c r="D3" s="1"/>
      <c r="E3" s="1"/>
      <c r="F3" s="1"/>
      <c r="G3" s="1"/>
      <c r="H3" s="1"/>
      <c r="I3" s="1"/>
      <c r="J3" s="1"/>
    </row>
    <row r="4" spans="1:2" s="13" customFormat="1" ht="12.75">
      <c r="A4" s="81"/>
      <c r="B4" s="83" t="s">
        <v>39</v>
      </c>
    </row>
    <row r="5" spans="1:10" ht="12.75">
      <c r="A5" s="81"/>
      <c r="B5" s="16"/>
      <c r="C5" s="1"/>
      <c r="D5" s="1"/>
      <c r="E5" s="1"/>
      <c r="F5" s="1"/>
      <c r="G5" s="1"/>
      <c r="H5" s="1"/>
      <c r="I5" s="1"/>
      <c r="J5" s="1"/>
    </row>
    <row r="6" spans="1:2" s="13" customFormat="1" ht="12.75">
      <c r="A6" s="81"/>
      <c r="B6" s="108" t="s">
        <v>51</v>
      </c>
    </row>
    <row r="7" spans="1:2" s="13" customFormat="1" ht="12.75" customHeight="1">
      <c r="A7" s="90" t="s">
        <v>42</v>
      </c>
      <c r="B7" s="107" t="s">
        <v>50</v>
      </c>
    </row>
    <row r="8" spans="1:10" s="13" customFormat="1" ht="12.75">
      <c r="A8" s="81">
        <v>3</v>
      </c>
      <c r="B8" s="84" t="s">
        <v>23</v>
      </c>
      <c r="C8" s="117">
        <f>SUM(D8:J8)</f>
        <v>56062521.05</v>
      </c>
      <c r="D8" s="117">
        <f>D9+D37+D54+D61</f>
        <v>2191878.85</v>
      </c>
      <c r="E8" s="117">
        <f>+E9+E13+E18+E22</f>
        <v>3211909.2</v>
      </c>
      <c r="F8" s="117">
        <f>+F9+F13+F18+F22</f>
        <v>49359983</v>
      </c>
      <c r="G8" s="117">
        <f>+G9+G13+G18+G22</f>
        <v>0</v>
      </c>
      <c r="H8" s="117">
        <f>+H9+H13+H18+H22</f>
        <v>0</v>
      </c>
      <c r="I8" s="117">
        <f>+I9+I13+I18+I22</f>
        <v>0</v>
      </c>
      <c r="J8" s="117">
        <f>+J9+J13+J18+J22+J37</f>
        <v>1298750</v>
      </c>
    </row>
    <row r="9" spans="1:10" s="13" customFormat="1" ht="12.75">
      <c r="A9" s="81">
        <v>31</v>
      </c>
      <c r="B9" s="84" t="s">
        <v>24</v>
      </c>
      <c r="C9" s="117">
        <f aca="true" t="shared" si="0" ref="C9:C23">SUM(D9:J9)</f>
        <v>39802071.05</v>
      </c>
      <c r="D9" s="117">
        <f aca="true" t="shared" si="1" ref="D9:J9">SUM(D10:D12)</f>
        <v>700707.85</v>
      </c>
      <c r="E9" s="117">
        <f t="shared" si="1"/>
        <v>3211909.2</v>
      </c>
      <c r="F9" s="117">
        <f t="shared" si="1"/>
        <v>35889454</v>
      </c>
      <c r="G9" s="117">
        <f t="shared" si="1"/>
        <v>0</v>
      </c>
      <c r="H9" s="117">
        <f t="shared" si="1"/>
        <v>0</v>
      </c>
      <c r="I9" s="117">
        <f t="shared" si="1"/>
        <v>0</v>
      </c>
      <c r="J9" s="117">
        <f t="shared" si="1"/>
        <v>0</v>
      </c>
    </row>
    <row r="10" spans="1:10" ht="12.75">
      <c r="A10" s="80">
        <v>311</v>
      </c>
      <c r="B10" s="16" t="s">
        <v>25</v>
      </c>
      <c r="C10" s="118">
        <f t="shared" si="0"/>
        <v>33630516.05</v>
      </c>
      <c r="D10" s="118">
        <v>700707.85</v>
      </c>
      <c r="E10" s="118">
        <v>3112680.2</v>
      </c>
      <c r="F10" s="118">
        <v>29817128</v>
      </c>
      <c r="G10" s="118"/>
      <c r="H10" s="118"/>
      <c r="I10" s="118"/>
      <c r="J10" s="118"/>
    </row>
    <row r="11" spans="1:10" ht="12.75">
      <c r="A11" s="80">
        <v>312</v>
      </c>
      <c r="B11" s="16" t="s">
        <v>26</v>
      </c>
      <c r="C11" s="118">
        <v>1327000</v>
      </c>
      <c r="D11" s="118"/>
      <c r="E11" s="118"/>
      <c r="F11" s="118">
        <v>1327000</v>
      </c>
      <c r="G11" s="118"/>
      <c r="H11" s="118"/>
      <c r="I11" s="118"/>
      <c r="J11" s="118"/>
    </row>
    <row r="12" spans="1:10" ht="12.75">
      <c r="A12" s="80">
        <v>313</v>
      </c>
      <c r="B12" s="16" t="s">
        <v>27</v>
      </c>
      <c r="C12" s="118">
        <v>4731443</v>
      </c>
      <c r="D12" s="118"/>
      <c r="E12" s="118">
        <v>99229</v>
      </c>
      <c r="F12" s="118">
        <v>4745326</v>
      </c>
      <c r="G12" s="118"/>
      <c r="H12" s="118"/>
      <c r="I12" s="118"/>
      <c r="J12" s="118"/>
    </row>
    <row r="13" spans="1:10" s="13" customFormat="1" ht="12.75">
      <c r="A13" s="81">
        <v>32</v>
      </c>
      <c r="B13" s="84" t="s">
        <v>28</v>
      </c>
      <c r="C13" s="117">
        <f t="shared" si="0"/>
        <v>13318648</v>
      </c>
      <c r="D13" s="117">
        <f aca="true" t="shared" si="2" ref="D13:J13">SUM(D14:D17)</f>
        <v>0</v>
      </c>
      <c r="E13" s="117">
        <f t="shared" si="2"/>
        <v>0</v>
      </c>
      <c r="F13" s="117">
        <f t="shared" si="2"/>
        <v>13318648</v>
      </c>
      <c r="G13" s="117">
        <f t="shared" si="2"/>
        <v>0</v>
      </c>
      <c r="H13" s="117">
        <f t="shared" si="2"/>
        <v>0</v>
      </c>
      <c r="I13" s="117">
        <f t="shared" si="2"/>
        <v>0</v>
      </c>
      <c r="J13" s="117">
        <f t="shared" si="2"/>
        <v>0</v>
      </c>
    </row>
    <row r="14" spans="1:10" ht="12.75">
      <c r="A14" s="80">
        <v>321</v>
      </c>
      <c r="B14" s="16" t="s">
        <v>29</v>
      </c>
      <c r="C14" s="118">
        <v>1392800</v>
      </c>
      <c r="D14" s="118"/>
      <c r="E14" s="118"/>
      <c r="F14" s="118">
        <v>1391800</v>
      </c>
      <c r="G14" s="118"/>
      <c r="H14" s="118"/>
      <c r="I14" s="118"/>
      <c r="J14" s="118"/>
    </row>
    <row r="15" spans="1:10" ht="12.75">
      <c r="A15" s="80">
        <v>322</v>
      </c>
      <c r="B15" s="16" t="s">
        <v>30</v>
      </c>
      <c r="C15" s="118">
        <v>5864250</v>
      </c>
      <c r="D15" s="118"/>
      <c r="E15" s="118"/>
      <c r="F15" s="118">
        <v>5964250</v>
      </c>
      <c r="G15" s="118"/>
      <c r="H15" s="118"/>
      <c r="I15" s="118"/>
      <c r="J15" s="118"/>
    </row>
    <row r="16" spans="1:10" ht="12.75">
      <c r="A16" s="80">
        <v>323</v>
      </c>
      <c r="B16" s="16" t="s">
        <v>31</v>
      </c>
      <c r="C16" s="118">
        <v>5219598</v>
      </c>
      <c r="D16" s="118"/>
      <c r="E16" s="118"/>
      <c r="F16" s="118">
        <v>5304598</v>
      </c>
      <c r="G16" s="118"/>
      <c r="H16" s="118"/>
      <c r="I16" s="118"/>
      <c r="J16" s="118"/>
    </row>
    <row r="17" spans="1:10" ht="12.75">
      <c r="A17" s="80">
        <v>329</v>
      </c>
      <c r="B17" s="16" t="s">
        <v>32</v>
      </c>
      <c r="C17" s="118">
        <f t="shared" si="0"/>
        <v>658000</v>
      </c>
      <c r="D17" s="118"/>
      <c r="E17" s="118"/>
      <c r="F17" s="118">
        <v>658000</v>
      </c>
      <c r="G17" s="118"/>
      <c r="H17" s="118"/>
      <c r="I17" s="118"/>
      <c r="J17" s="118"/>
    </row>
    <row r="18" spans="1:10" s="13" customFormat="1" ht="12.75">
      <c r="A18" s="81">
        <v>34</v>
      </c>
      <c r="B18" s="84" t="s">
        <v>33</v>
      </c>
      <c r="C18" s="117">
        <f t="shared" si="0"/>
        <v>101881</v>
      </c>
      <c r="D18" s="117">
        <f aca="true" t="shared" si="3" ref="D18:J18">+D19</f>
        <v>0</v>
      </c>
      <c r="E18" s="117">
        <f t="shared" si="3"/>
        <v>0</v>
      </c>
      <c r="F18" s="117">
        <v>101881</v>
      </c>
      <c r="G18" s="117">
        <f t="shared" si="3"/>
        <v>0</v>
      </c>
      <c r="H18" s="117">
        <f t="shared" si="3"/>
        <v>0</v>
      </c>
      <c r="I18" s="117">
        <f t="shared" si="3"/>
        <v>0</v>
      </c>
      <c r="J18" s="117">
        <f t="shared" si="3"/>
        <v>0</v>
      </c>
    </row>
    <row r="19" spans="1:10" ht="12.75">
      <c r="A19" s="80">
        <v>343</v>
      </c>
      <c r="B19" s="16" t="s">
        <v>34</v>
      </c>
      <c r="C19" s="118">
        <f t="shared" si="0"/>
        <v>101881</v>
      </c>
      <c r="D19" s="118"/>
      <c r="E19" s="118"/>
      <c r="F19" s="118">
        <v>101881</v>
      </c>
      <c r="G19" s="118"/>
      <c r="H19" s="118"/>
      <c r="I19" s="118"/>
      <c r="J19" s="118"/>
    </row>
    <row r="20" spans="1:10" ht="25.5">
      <c r="A20" s="120">
        <v>36</v>
      </c>
      <c r="B20" s="121" t="s">
        <v>78</v>
      </c>
      <c r="C20" s="123">
        <v>120000</v>
      </c>
      <c r="D20" s="123"/>
      <c r="E20" s="123"/>
      <c r="F20" s="123">
        <v>120000</v>
      </c>
      <c r="G20" s="123"/>
      <c r="H20" s="123"/>
      <c r="I20" s="123"/>
      <c r="J20" s="123"/>
    </row>
    <row r="21" spans="1:10" ht="25.5">
      <c r="A21" s="80">
        <v>369</v>
      </c>
      <c r="B21" s="16" t="s">
        <v>79</v>
      </c>
      <c r="C21" s="118">
        <v>120000</v>
      </c>
      <c r="D21" s="118"/>
      <c r="E21" s="118"/>
      <c r="F21" s="118">
        <v>120000</v>
      </c>
      <c r="G21" s="118"/>
      <c r="H21" s="118"/>
      <c r="I21" s="118"/>
      <c r="J21" s="118"/>
    </row>
    <row r="22" spans="1:10" ht="12.75">
      <c r="A22" s="109">
        <v>38</v>
      </c>
      <c r="B22" s="110" t="s">
        <v>64</v>
      </c>
      <c r="C22" s="117">
        <f t="shared" si="0"/>
        <v>50000</v>
      </c>
      <c r="D22" s="117">
        <f aca="true" t="shared" si="4" ref="D22:J22">+D23</f>
        <v>0</v>
      </c>
      <c r="E22" s="117">
        <f t="shared" si="4"/>
        <v>0</v>
      </c>
      <c r="F22" s="117">
        <f t="shared" si="4"/>
        <v>50000</v>
      </c>
      <c r="G22" s="117">
        <f t="shared" si="4"/>
        <v>0</v>
      </c>
      <c r="H22" s="117">
        <f t="shared" si="4"/>
        <v>0</v>
      </c>
      <c r="I22" s="117">
        <f t="shared" si="4"/>
        <v>0</v>
      </c>
      <c r="J22" s="117">
        <f t="shared" si="4"/>
        <v>0</v>
      </c>
    </row>
    <row r="23" spans="1:10" ht="12.75">
      <c r="A23" s="111">
        <v>383</v>
      </c>
      <c r="B23" s="112" t="s">
        <v>65</v>
      </c>
      <c r="C23" s="118">
        <f t="shared" si="0"/>
        <v>50000</v>
      </c>
      <c r="D23" s="1"/>
      <c r="E23" s="1"/>
      <c r="F23" s="59">
        <v>50000</v>
      </c>
      <c r="G23" s="1"/>
      <c r="H23" s="1"/>
      <c r="I23" s="1"/>
      <c r="J23" s="1"/>
    </row>
    <row r="24" spans="1:10" ht="12.75">
      <c r="A24" s="80"/>
      <c r="B24" s="16"/>
      <c r="C24" s="1"/>
      <c r="D24" s="1"/>
      <c r="E24" s="1"/>
      <c r="F24" s="1"/>
      <c r="G24" s="1"/>
      <c r="H24" s="1"/>
      <c r="I24" s="1"/>
      <c r="J24" s="1"/>
    </row>
    <row r="25" spans="1:10" ht="12.75">
      <c r="A25" s="81"/>
      <c r="B25" s="16"/>
      <c r="C25" s="1"/>
      <c r="D25" s="1"/>
      <c r="E25" s="1"/>
      <c r="F25" s="1"/>
      <c r="G25" s="1"/>
      <c r="H25" s="1"/>
      <c r="I25" s="1"/>
      <c r="J25" s="1"/>
    </row>
    <row r="26" spans="1:2" s="13" customFormat="1" ht="12.75" customHeight="1">
      <c r="A26" s="90" t="s">
        <v>42</v>
      </c>
      <c r="B26" s="107" t="s">
        <v>52</v>
      </c>
    </row>
    <row r="27" spans="1:10" s="13" customFormat="1" ht="12.75">
      <c r="A27" s="81">
        <v>3</v>
      </c>
      <c r="B27" s="84" t="s">
        <v>23</v>
      </c>
      <c r="C27" s="117">
        <f>SUM(D27:J27)</f>
        <v>2025000</v>
      </c>
      <c r="D27" s="117">
        <f>+D28</f>
        <v>0</v>
      </c>
      <c r="E27" s="117">
        <f aca="true" t="shared" si="5" ref="E27:J27">+E28</f>
        <v>0</v>
      </c>
      <c r="F27" s="117">
        <f t="shared" si="5"/>
        <v>1725000</v>
      </c>
      <c r="G27" s="117">
        <f t="shared" si="5"/>
        <v>0</v>
      </c>
      <c r="H27" s="117">
        <f t="shared" si="5"/>
        <v>0</v>
      </c>
      <c r="I27" s="117">
        <f t="shared" si="5"/>
        <v>300000</v>
      </c>
      <c r="J27" s="117">
        <f t="shared" si="5"/>
        <v>0</v>
      </c>
    </row>
    <row r="28" spans="1:10" s="13" customFormat="1" ht="12.75">
      <c r="A28" s="109">
        <v>32</v>
      </c>
      <c r="B28" s="110" t="s">
        <v>28</v>
      </c>
      <c r="C28" s="117">
        <f>SUM(D28:J28)</f>
        <v>2025000</v>
      </c>
      <c r="D28" s="117">
        <f>+D29+D30</f>
        <v>0</v>
      </c>
      <c r="E28" s="117">
        <f aca="true" t="shared" si="6" ref="E28:J28">+E29+E30</f>
        <v>0</v>
      </c>
      <c r="F28" s="117">
        <f t="shared" si="6"/>
        <v>1725000</v>
      </c>
      <c r="G28" s="117">
        <f t="shared" si="6"/>
        <v>0</v>
      </c>
      <c r="H28" s="117">
        <f t="shared" si="6"/>
        <v>0</v>
      </c>
      <c r="I28" s="117">
        <f t="shared" si="6"/>
        <v>300000</v>
      </c>
      <c r="J28" s="117">
        <f t="shared" si="6"/>
        <v>0</v>
      </c>
    </row>
    <row r="29" spans="1:10" ht="12.75">
      <c r="A29" s="111">
        <v>322</v>
      </c>
      <c r="B29" s="112" t="s">
        <v>30</v>
      </c>
      <c r="C29" s="118">
        <f>SUM(D29:J29)</f>
        <v>44000</v>
      </c>
      <c r="D29" s="1"/>
      <c r="E29" s="1"/>
      <c r="F29" s="59">
        <v>44000</v>
      </c>
      <c r="G29" s="1"/>
      <c r="H29" s="1"/>
      <c r="I29" s="1"/>
      <c r="J29" s="1"/>
    </row>
    <row r="30" spans="1:10" ht="12.75">
      <c r="A30" s="111">
        <v>323</v>
      </c>
      <c r="B30" s="112" t="s">
        <v>31</v>
      </c>
      <c r="C30" s="118">
        <f>SUM(D30:J30)</f>
        <v>1981000</v>
      </c>
      <c r="D30" s="1"/>
      <c r="E30" s="1"/>
      <c r="F30" s="59">
        <v>1681000</v>
      </c>
      <c r="G30" s="1"/>
      <c r="H30" s="1"/>
      <c r="I30" s="59">
        <v>300000</v>
      </c>
      <c r="J30" s="1"/>
    </row>
    <row r="31" spans="1:10" ht="12.75">
      <c r="A31" s="81"/>
      <c r="B31" s="16"/>
      <c r="C31" s="1"/>
      <c r="D31" s="1"/>
      <c r="E31" s="1"/>
      <c r="F31" s="1"/>
      <c r="G31" s="1"/>
      <c r="H31" s="1"/>
      <c r="I31" s="1"/>
      <c r="J31" s="1"/>
    </row>
    <row r="32" spans="1:2" s="13" customFormat="1" ht="12.75" customHeight="1">
      <c r="A32" s="90" t="s">
        <v>42</v>
      </c>
      <c r="B32" s="107" t="s">
        <v>53</v>
      </c>
    </row>
    <row r="33" spans="1:11" s="13" customFormat="1" ht="29.25" customHeight="1">
      <c r="A33" s="109">
        <v>4</v>
      </c>
      <c r="B33" s="110" t="s">
        <v>36</v>
      </c>
      <c r="C33" s="123">
        <f>C34+C37</f>
        <v>3064225</v>
      </c>
      <c r="D33" s="122"/>
      <c r="E33" s="119">
        <f>E34+E37</f>
        <v>765475</v>
      </c>
      <c r="F33" s="122">
        <v>0</v>
      </c>
      <c r="G33" s="1">
        <v>0</v>
      </c>
      <c r="H33" s="1">
        <v>0</v>
      </c>
      <c r="I33" s="1">
        <v>0</v>
      </c>
      <c r="J33" s="1">
        <v>0</v>
      </c>
      <c r="K33" s="1"/>
    </row>
    <row r="34" spans="1:11" s="13" customFormat="1" ht="25.5" customHeight="1">
      <c r="A34" s="125">
        <v>41</v>
      </c>
      <c r="B34" s="126" t="s">
        <v>68</v>
      </c>
      <c r="C34" s="123">
        <v>257475</v>
      </c>
      <c r="D34" s="122"/>
      <c r="E34" s="119">
        <v>257475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/>
    </row>
    <row r="35" spans="1:11" s="13" customFormat="1" ht="12.75" customHeight="1">
      <c r="A35" s="111">
        <v>412</v>
      </c>
      <c r="B35" s="112" t="s">
        <v>70</v>
      </c>
      <c r="C35" s="118">
        <v>257475</v>
      </c>
      <c r="D35" s="1"/>
      <c r="E35" s="59">
        <v>257475</v>
      </c>
      <c r="F35" s="1"/>
      <c r="G35" s="1"/>
      <c r="H35" s="1"/>
      <c r="I35" s="1"/>
      <c r="J35" s="1"/>
      <c r="K35" s="1"/>
    </row>
    <row r="36" spans="1:2" s="13" customFormat="1" ht="12.75" customHeight="1">
      <c r="A36" s="90"/>
      <c r="B36" s="107"/>
    </row>
    <row r="37" spans="1:10" s="13" customFormat="1" ht="25.5">
      <c r="A37" s="81">
        <v>42</v>
      </c>
      <c r="B37" s="84" t="s">
        <v>37</v>
      </c>
      <c r="C37" s="117">
        <f>SUM(D37:J37)</f>
        <v>2806750</v>
      </c>
      <c r="D37" s="117">
        <f>+D38+D39</f>
        <v>1000000</v>
      </c>
      <c r="E37" s="117">
        <f aca="true" t="shared" si="7" ref="E37:J37">+E38+E39</f>
        <v>508000</v>
      </c>
      <c r="F37" s="117">
        <f t="shared" si="7"/>
        <v>0</v>
      </c>
      <c r="G37" s="117">
        <f t="shared" si="7"/>
        <v>0</v>
      </c>
      <c r="H37" s="117">
        <f t="shared" si="7"/>
        <v>0</v>
      </c>
      <c r="I37" s="117">
        <f t="shared" si="7"/>
        <v>0</v>
      </c>
      <c r="J37" s="117">
        <f t="shared" si="7"/>
        <v>1298750</v>
      </c>
    </row>
    <row r="38" spans="1:10" ht="12.75">
      <c r="A38" s="80">
        <v>422</v>
      </c>
      <c r="B38" s="16" t="s">
        <v>35</v>
      </c>
      <c r="C38" s="118">
        <v>508000</v>
      </c>
      <c r="D38" s="59"/>
      <c r="E38" s="59">
        <v>508000</v>
      </c>
      <c r="F38" s="1"/>
      <c r="G38" s="1"/>
      <c r="H38" s="1"/>
      <c r="I38" s="1"/>
      <c r="J38" s="1"/>
    </row>
    <row r="39" spans="1:10" ht="25.5">
      <c r="A39" s="111">
        <v>423</v>
      </c>
      <c r="B39" s="112" t="s">
        <v>63</v>
      </c>
      <c r="C39" s="118">
        <f>SUM(D39:J39)</f>
        <v>2298750</v>
      </c>
      <c r="D39" s="59">
        <v>1000000</v>
      </c>
      <c r="E39" s="59">
        <v>0</v>
      </c>
      <c r="F39" s="1"/>
      <c r="G39" s="1"/>
      <c r="H39" s="1"/>
      <c r="I39" s="1"/>
      <c r="J39" s="59">
        <v>1298750</v>
      </c>
    </row>
    <row r="40" spans="1:10" ht="12.75">
      <c r="A40" s="111"/>
      <c r="B40" s="112"/>
      <c r="C40" s="118"/>
      <c r="D40" s="59"/>
      <c r="E40" s="59"/>
      <c r="F40" s="1"/>
      <c r="G40" s="1"/>
      <c r="H40" s="1"/>
      <c r="I40" s="1"/>
      <c r="J40" s="1"/>
    </row>
    <row r="41" spans="1:10" ht="25.5">
      <c r="A41" s="120">
        <v>5</v>
      </c>
      <c r="B41" s="121" t="s">
        <v>66</v>
      </c>
      <c r="C41" s="119">
        <v>101250</v>
      </c>
      <c r="D41" s="122">
        <v>0</v>
      </c>
      <c r="E41" s="119">
        <v>101250</v>
      </c>
      <c r="F41" s="122">
        <v>0</v>
      </c>
      <c r="G41" s="122"/>
      <c r="H41" s="122">
        <v>0</v>
      </c>
      <c r="I41" s="122">
        <v>0</v>
      </c>
      <c r="J41" s="119">
        <v>0</v>
      </c>
    </row>
    <row r="42" spans="1:10" ht="25.5">
      <c r="A42" s="120">
        <v>54</v>
      </c>
      <c r="B42" s="121" t="s">
        <v>69</v>
      </c>
      <c r="C42" s="119">
        <v>101250</v>
      </c>
      <c r="D42" s="122">
        <v>0</v>
      </c>
      <c r="E42" s="119">
        <v>101250</v>
      </c>
      <c r="F42" s="122">
        <v>0</v>
      </c>
      <c r="G42" s="122"/>
      <c r="H42" s="122">
        <v>0</v>
      </c>
      <c r="I42" s="122">
        <v>0</v>
      </c>
      <c r="J42" s="119">
        <v>0</v>
      </c>
    </row>
    <row r="43" spans="1:10" ht="38.25">
      <c r="A43" s="124">
        <v>544</v>
      </c>
      <c r="B43" s="16" t="s">
        <v>67</v>
      </c>
      <c r="C43" s="59">
        <v>101250</v>
      </c>
      <c r="D43" s="1">
        <v>0</v>
      </c>
      <c r="E43" s="59">
        <v>101250</v>
      </c>
      <c r="F43" s="1">
        <v>0</v>
      </c>
      <c r="G43" s="1"/>
      <c r="H43" s="1">
        <v>0</v>
      </c>
      <c r="I43" s="1">
        <v>0</v>
      </c>
      <c r="J43" s="59">
        <v>0</v>
      </c>
    </row>
    <row r="44" spans="1:10" ht="12.75">
      <c r="A44" s="111"/>
      <c r="B44" s="112"/>
      <c r="C44" s="118"/>
      <c r="D44" s="59"/>
      <c r="E44" s="59"/>
      <c r="F44" s="1"/>
      <c r="G44" s="1"/>
      <c r="H44" s="1"/>
      <c r="I44" s="1"/>
      <c r="J44" s="1"/>
    </row>
    <row r="45" spans="1:2" s="114" customFormat="1" ht="12.75">
      <c r="A45" s="109"/>
      <c r="B45" s="113" t="s">
        <v>54</v>
      </c>
    </row>
    <row r="46" spans="1:2" s="116" customFormat="1" ht="12.75" customHeight="1">
      <c r="A46" s="115" t="s">
        <v>42</v>
      </c>
      <c r="B46" s="107" t="s">
        <v>55</v>
      </c>
    </row>
    <row r="47" spans="1:10" s="13" customFormat="1" ht="25.5">
      <c r="A47" s="109">
        <v>4</v>
      </c>
      <c r="B47" s="110" t="s">
        <v>36</v>
      </c>
      <c r="C47" s="117">
        <f>SUM(D47:J47)</f>
        <v>50000</v>
      </c>
      <c r="D47" s="117">
        <f>+D48</f>
        <v>0</v>
      </c>
      <c r="E47" s="117">
        <f>+E48+E50</f>
        <v>50000</v>
      </c>
      <c r="F47" s="117">
        <f aca="true" t="shared" si="8" ref="E47:J48">+F48</f>
        <v>0</v>
      </c>
      <c r="G47" s="117">
        <f t="shared" si="8"/>
        <v>0</v>
      </c>
      <c r="H47" s="117">
        <f t="shared" si="8"/>
        <v>0</v>
      </c>
      <c r="I47" s="117">
        <f t="shared" si="8"/>
        <v>0</v>
      </c>
      <c r="J47" s="117">
        <f t="shared" si="8"/>
        <v>0</v>
      </c>
    </row>
    <row r="48" spans="1:10" s="13" customFormat="1" ht="25.5">
      <c r="A48" s="109">
        <v>45</v>
      </c>
      <c r="B48" s="110" t="s">
        <v>56</v>
      </c>
      <c r="C48" s="117">
        <f>SUM(D48:J48)</f>
        <v>0</v>
      </c>
      <c r="D48" s="117">
        <f>+D49</f>
        <v>0</v>
      </c>
      <c r="E48" s="117">
        <f t="shared" si="8"/>
        <v>0</v>
      </c>
      <c r="F48" s="117">
        <f t="shared" si="8"/>
        <v>0</v>
      </c>
      <c r="G48" s="117">
        <f t="shared" si="8"/>
        <v>0</v>
      </c>
      <c r="H48" s="117">
        <f t="shared" si="8"/>
        <v>0</v>
      </c>
      <c r="I48" s="117">
        <f t="shared" si="8"/>
        <v>0</v>
      </c>
      <c r="J48" s="117">
        <f t="shared" si="8"/>
        <v>0</v>
      </c>
    </row>
    <row r="49" spans="1:10" ht="25.5">
      <c r="A49" s="111">
        <v>451</v>
      </c>
      <c r="B49" s="112" t="s">
        <v>57</v>
      </c>
      <c r="C49" s="118">
        <f>SUM(D49:J49)</f>
        <v>0</v>
      </c>
      <c r="D49" s="59">
        <v>0</v>
      </c>
      <c r="E49" s="59">
        <v>0</v>
      </c>
      <c r="F49" s="1"/>
      <c r="G49" s="1"/>
      <c r="H49" s="1"/>
      <c r="I49" s="1"/>
      <c r="J49" s="1"/>
    </row>
    <row r="50" spans="1:10" ht="25.5">
      <c r="A50" s="111">
        <v>453</v>
      </c>
      <c r="B50" s="112" t="s">
        <v>71</v>
      </c>
      <c r="C50" s="118">
        <v>50000</v>
      </c>
      <c r="D50" s="1"/>
      <c r="E50" s="59">
        <v>50000</v>
      </c>
      <c r="F50" s="1"/>
      <c r="G50" s="1"/>
      <c r="H50" s="1"/>
      <c r="I50" s="1"/>
      <c r="J50" s="1"/>
    </row>
    <row r="51" spans="1:10" ht="12.75">
      <c r="A51" s="81"/>
      <c r="B51" s="16"/>
      <c r="C51" s="1"/>
      <c r="D51" s="1"/>
      <c r="E51" s="1"/>
      <c r="F51" s="1"/>
      <c r="G51" s="1"/>
      <c r="H51" s="1"/>
      <c r="I51" s="1"/>
      <c r="J51" s="1"/>
    </row>
    <row r="52" spans="1:10" ht="12.75">
      <c r="A52" s="81"/>
      <c r="B52" s="113" t="s">
        <v>58</v>
      </c>
      <c r="C52" s="1"/>
      <c r="D52" s="1"/>
      <c r="E52" s="1"/>
      <c r="F52" s="1"/>
      <c r="G52" s="1"/>
      <c r="H52" s="1"/>
      <c r="I52" s="1"/>
      <c r="J52" s="1"/>
    </row>
    <row r="53" spans="1:2" s="13" customFormat="1" ht="12.75">
      <c r="A53" s="90" t="s">
        <v>42</v>
      </c>
      <c r="B53" s="107" t="s">
        <v>59</v>
      </c>
    </row>
    <row r="54" spans="1:10" s="13" customFormat="1" ht="12.75">
      <c r="A54" s="81">
        <v>3</v>
      </c>
      <c r="B54" s="84" t="s">
        <v>23</v>
      </c>
      <c r="C54" s="117">
        <f>+C55</f>
        <v>677252</v>
      </c>
      <c r="D54" s="117">
        <f aca="true" t="shared" si="9" ref="D54:J54">+D55</f>
        <v>341171</v>
      </c>
      <c r="E54" s="117">
        <f t="shared" si="9"/>
        <v>0</v>
      </c>
      <c r="F54" s="117">
        <f t="shared" si="9"/>
        <v>336081</v>
      </c>
      <c r="G54" s="117">
        <f t="shared" si="9"/>
        <v>0</v>
      </c>
      <c r="H54" s="117">
        <f t="shared" si="9"/>
        <v>0</v>
      </c>
      <c r="I54" s="117">
        <f t="shared" si="9"/>
        <v>0</v>
      </c>
      <c r="J54" s="117">
        <f t="shared" si="9"/>
        <v>0</v>
      </c>
    </row>
    <row r="55" spans="1:10" s="13" customFormat="1" ht="12.75">
      <c r="A55" s="81">
        <v>31</v>
      </c>
      <c r="B55" s="84" t="s">
        <v>24</v>
      </c>
      <c r="C55" s="117">
        <f>SUM(C56:C58)</f>
        <v>677252</v>
      </c>
      <c r="D55" s="117">
        <f aca="true" t="shared" si="10" ref="D55:J55">SUM(D56:D58)</f>
        <v>341171</v>
      </c>
      <c r="E55" s="117">
        <f t="shared" si="10"/>
        <v>0</v>
      </c>
      <c r="F55" s="117">
        <f t="shared" si="10"/>
        <v>336081</v>
      </c>
      <c r="G55" s="117">
        <f t="shared" si="10"/>
        <v>0</v>
      </c>
      <c r="H55" s="117">
        <f t="shared" si="10"/>
        <v>0</v>
      </c>
      <c r="I55" s="117">
        <f t="shared" si="10"/>
        <v>0</v>
      </c>
      <c r="J55" s="117">
        <f t="shared" si="10"/>
        <v>0</v>
      </c>
    </row>
    <row r="56" spans="1:10" ht="12.75">
      <c r="A56" s="80">
        <v>311</v>
      </c>
      <c r="B56" s="16" t="s">
        <v>25</v>
      </c>
      <c r="C56" s="118">
        <f>SUM(D56:J56)</f>
        <v>677252</v>
      </c>
      <c r="D56" s="59">
        <v>341171</v>
      </c>
      <c r="E56" s="1"/>
      <c r="F56" s="59">
        <v>336081</v>
      </c>
      <c r="G56" s="1"/>
      <c r="H56" s="1"/>
      <c r="I56" s="1"/>
      <c r="J56" s="1"/>
    </row>
    <row r="57" spans="1:10" ht="12.75">
      <c r="A57" s="80">
        <v>312</v>
      </c>
      <c r="B57" s="16" t="s">
        <v>26</v>
      </c>
      <c r="C57" s="118">
        <f>SUM(D57:J57)</f>
        <v>0</v>
      </c>
      <c r="D57" s="1"/>
      <c r="E57" s="1"/>
      <c r="F57" s="1"/>
      <c r="G57" s="1"/>
      <c r="H57" s="1"/>
      <c r="I57" s="1"/>
      <c r="J57" s="1"/>
    </row>
    <row r="58" spans="1:10" ht="12.75">
      <c r="A58" s="80">
        <v>313</v>
      </c>
      <c r="B58" s="16" t="s">
        <v>27</v>
      </c>
      <c r="C58" s="118">
        <f>SUM(D58:J58)</f>
        <v>0</v>
      </c>
      <c r="D58" s="1"/>
      <c r="E58" s="1"/>
      <c r="F58" s="1"/>
      <c r="G58" s="1"/>
      <c r="H58" s="1"/>
      <c r="I58" s="1"/>
      <c r="J58" s="1"/>
    </row>
    <row r="59" spans="1:10" ht="12.75">
      <c r="A59" s="81"/>
      <c r="B59" s="16"/>
      <c r="C59" s="1"/>
      <c r="D59" s="1"/>
      <c r="E59" s="1"/>
      <c r="F59" s="1"/>
      <c r="G59" s="1"/>
      <c r="H59" s="1"/>
      <c r="I59" s="1"/>
      <c r="J59" s="1"/>
    </row>
    <row r="60" spans="1:2" s="13" customFormat="1" ht="12.75" customHeight="1">
      <c r="A60" s="90" t="s">
        <v>42</v>
      </c>
      <c r="B60" s="107" t="s">
        <v>60</v>
      </c>
    </row>
    <row r="61" spans="1:10" s="13" customFormat="1" ht="12.75">
      <c r="A61" s="81">
        <v>3</v>
      </c>
      <c r="B61" s="84" t="s">
        <v>23</v>
      </c>
      <c r="C61" s="117">
        <f>SUM(D61:J61)</f>
        <v>300000</v>
      </c>
      <c r="D61" s="117">
        <f>+D62</f>
        <v>150000</v>
      </c>
      <c r="E61" s="117">
        <f aca="true" t="shared" si="11" ref="E61:J62">+E62</f>
        <v>150000</v>
      </c>
      <c r="F61" s="117">
        <f t="shared" si="11"/>
        <v>0</v>
      </c>
      <c r="G61" s="117">
        <f t="shared" si="11"/>
        <v>0</v>
      </c>
      <c r="H61" s="117">
        <f t="shared" si="11"/>
        <v>0</v>
      </c>
      <c r="I61" s="117">
        <f t="shared" si="11"/>
        <v>0</v>
      </c>
      <c r="J61" s="117">
        <f t="shared" si="11"/>
        <v>0</v>
      </c>
    </row>
    <row r="62" spans="1:10" s="13" customFormat="1" ht="12.75">
      <c r="A62" s="81">
        <v>32</v>
      </c>
      <c r="B62" s="84" t="s">
        <v>28</v>
      </c>
      <c r="C62" s="117">
        <f>SUM(D62:J62)</f>
        <v>300000</v>
      </c>
      <c r="D62" s="117">
        <f>+D63</f>
        <v>150000</v>
      </c>
      <c r="E62" s="117">
        <f t="shared" si="11"/>
        <v>150000</v>
      </c>
      <c r="F62" s="117">
        <f t="shared" si="11"/>
        <v>0</v>
      </c>
      <c r="G62" s="117">
        <f t="shared" si="11"/>
        <v>0</v>
      </c>
      <c r="H62" s="117">
        <f t="shared" si="11"/>
        <v>0</v>
      </c>
      <c r="I62" s="117">
        <f t="shared" si="11"/>
        <v>0</v>
      </c>
      <c r="J62" s="117">
        <f t="shared" si="11"/>
        <v>0</v>
      </c>
    </row>
    <row r="63" spans="1:10" ht="12.75">
      <c r="A63" s="80">
        <v>323</v>
      </c>
      <c r="B63" s="16" t="s">
        <v>31</v>
      </c>
      <c r="C63" s="118">
        <f>SUM(D63:J63)</f>
        <v>300000</v>
      </c>
      <c r="D63" s="59">
        <v>150000</v>
      </c>
      <c r="E63" s="59">
        <v>150000</v>
      </c>
      <c r="F63" s="1"/>
      <c r="G63" s="1"/>
      <c r="H63" s="1"/>
      <c r="I63" s="1"/>
      <c r="J63" s="1"/>
    </row>
    <row r="64" spans="1:10" ht="12.75">
      <c r="A64" s="81"/>
      <c r="B64" s="16"/>
      <c r="C64" s="1"/>
      <c r="D64" s="1"/>
      <c r="E64" s="1"/>
      <c r="F64" s="1"/>
      <c r="G64" s="1"/>
      <c r="H64" s="1"/>
      <c r="I64" s="1"/>
      <c r="J64" s="1"/>
    </row>
    <row r="65" spans="1:10" ht="12.75">
      <c r="A65" s="81"/>
      <c r="B65" s="113" t="s">
        <v>61</v>
      </c>
      <c r="C65" s="1"/>
      <c r="D65" s="1"/>
      <c r="E65" s="1"/>
      <c r="F65" s="1"/>
      <c r="G65" s="1"/>
      <c r="H65" s="1"/>
      <c r="I65" s="1"/>
      <c r="J65" s="1"/>
    </row>
    <row r="66" spans="1:2" s="13" customFormat="1" ht="12.75">
      <c r="A66" s="90" t="s">
        <v>43</v>
      </c>
      <c r="B66" s="107" t="s">
        <v>62</v>
      </c>
    </row>
    <row r="67" spans="1:10" s="13" customFormat="1" ht="12.75">
      <c r="A67" s="81">
        <v>3</v>
      </c>
      <c r="B67" s="84" t="s">
        <v>23</v>
      </c>
      <c r="C67" s="117">
        <f>SUM(D67:J67)</f>
        <v>257000.39</v>
      </c>
      <c r="D67" s="117">
        <f>+D68+D72</f>
        <v>0</v>
      </c>
      <c r="E67" s="117">
        <f aca="true" t="shared" si="12" ref="E67:J67">+E68+E72</f>
        <v>0</v>
      </c>
      <c r="F67" s="117">
        <f t="shared" si="12"/>
        <v>0</v>
      </c>
      <c r="G67" s="117">
        <f t="shared" si="12"/>
        <v>257000.39</v>
      </c>
      <c r="H67" s="117">
        <f t="shared" si="12"/>
        <v>0</v>
      </c>
      <c r="I67" s="117">
        <f t="shared" si="12"/>
        <v>0</v>
      </c>
      <c r="J67" s="117">
        <f t="shared" si="12"/>
        <v>0</v>
      </c>
    </row>
    <row r="68" spans="1:10" s="13" customFormat="1" ht="12.75">
      <c r="A68" s="81">
        <v>31</v>
      </c>
      <c r="B68" s="84" t="s">
        <v>24</v>
      </c>
      <c r="C68" s="117">
        <f>SUM(D68:J68)</f>
        <v>248648</v>
      </c>
      <c r="D68" s="117">
        <f>SUM(D69:D71)</f>
        <v>0</v>
      </c>
      <c r="E68" s="117">
        <f aca="true" t="shared" si="13" ref="E68:J68">SUM(E69:E71)</f>
        <v>0</v>
      </c>
      <c r="F68" s="117">
        <f t="shared" si="13"/>
        <v>0</v>
      </c>
      <c r="G68" s="117">
        <f t="shared" si="13"/>
        <v>248648</v>
      </c>
      <c r="H68" s="117">
        <f t="shared" si="13"/>
        <v>0</v>
      </c>
      <c r="I68" s="117">
        <f t="shared" si="13"/>
        <v>0</v>
      </c>
      <c r="J68" s="117">
        <f t="shared" si="13"/>
        <v>0</v>
      </c>
    </row>
    <row r="69" spans="1:10" ht="12.75">
      <c r="A69" s="80">
        <v>311</v>
      </c>
      <c r="B69" s="16" t="s">
        <v>25</v>
      </c>
      <c r="C69" s="118">
        <v>241972.36</v>
      </c>
      <c r="D69" s="118"/>
      <c r="E69" s="118"/>
      <c r="F69" s="118"/>
      <c r="G69" s="59">
        <v>241972</v>
      </c>
      <c r="H69" s="118"/>
      <c r="I69" s="118"/>
      <c r="J69" s="118"/>
    </row>
    <row r="70" spans="1:10" ht="12.75">
      <c r="A70" s="80">
        <v>312</v>
      </c>
      <c r="B70" s="16" t="s">
        <v>26</v>
      </c>
      <c r="C70" s="118">
        <f aca="true" t="shared" si="14" ref="C70:C75">SUM(D70:J70)</f>
        <v>3000</v>
      </c>
      <c r="D70" s="118"/>
      <c r="E70" s="118"/>
      <c r="F70" s="118"/>
      <c r="G70" s="59">
        <v>3000</v>
      </c>
      <c r="H70" s="118"/>
      <c r="I70" s="118"/>
      <c r="J70" s="118"/>
    </row>
    <row r="71" spans="1:10" ht="12.75">
      <c r="A71" s="80">
        <v>313</v>
      </c>
      <c r="B71" s="16" t="s">
        <v>27</v>
      </c>
      <c r="C71" s="118">
        <f t="shared" si="14"/>
        <v>3676</v>
      </c>
      <c r="D71" s="118"/>
      <c r="E71" s="118"/>
      <c r="F71" s="118"/>
      <c r="G71" s="59">
        <v>3676</v>
      </c>
      <c r="H71" s="118"/>
      <c r="I71" s="118"/>
      <c r="J71" s="118"/>
    </row>
    <row r="72" spans="1:10" s="13" customFormat="1" ht="12.75">
      <c r="A72" s="81">
        <v>32</v>
      </c>
      <c r="B72" s="84" t="s">
        <v>28</v>
      </c>
      <c r="C72" s="117">
        <f>SUM(D72:J72)</f>
        <v>8352.39</v>
      </c>
      <c r="D72" s="117">
        <f aca="true" t="shared" si="15" ref="D72:J72">SUM(D73:D75)</f>
        <v>0</v>
      </c>
      <c r="E72" s="117">
        <f t="shared" si="15"/>
        <v>0</v>
      </c>
      <c r="F72" s="117">
        <f t="shared" si="15"/>
        <v>0</v>
      </c>
      <c r="G72" s="117">
        <f t="shared" si="15"/>
        <v>8352.39</v>
      </c>
      <c r="H72" s="117">
        <f t="shared" si="15"/>
        <v>0</v>
      </c>
      <c r="I72" s="117">
        <f t="shared" si="15"/>
        <v>0</v>
      </c>
      <c r="J72" s="117">
        <f t="shared" si="15"/>
        <v>0</v>
      </c>
    </row>
    <row r="73" spans="1:10" ht="12.75">
      <c r="A73" s="80">
        <v>321</v>
      </c>
      <c r="B73" s="16" t="s">
        <v>29</v>
      </c>
      <c r="C73" s="118">
        <f t="shared" si="14"/>
        <v>1200</v>
      </c>
      <c r="D73" s="1"/>
      <c r="E73" s="1"/>
      <c r="F73" s="1"/>
      <c r="G73" s="59">
        <v>1200</v>
      </c>
      <c r="H73" s="1"/>
      <c r="I73" s="1"/>
      <c r="J73" s="1"/>
    </row>
    <row r="74" spans="1:10" ht="12.75">
      <c r="A74" s="80">
        <v>322</v>
      </c>
      <c r="B74" s="16" t="s">
        <v>30</v>
      </c>
      <c r="C74" s="118">
        <f t="shared" si="14"/>
        <v>2052.39</v>
      </c>
      <c r="D74" s="1"/>
      <c r="E74" s="1"/>
      <c r="F74" s="1"/>
      <c r="G74" s="59">
        <v>2052.39</v>
      </c>
      <c r="H74" s="1"/>
      <c r="I74" s="1"/>
      <c r="J74" s="1"/>
    </row>
    <row r="75" spans="1:10" ht="12.75">
      <c r="A75" s="80">
        <v>323</v>
      </c>
      <c r="B75" s="16" t="s">
        <v>31</v>
      </c>
      <c r="C75" s="118">
        <f t="shared" si="14"/>
        <v>5100</v>
      </c>
      <c r="D75" s="1"/>
      <c r="E75" s="1"/>
      <c r="F75" s="1"/>
      <c r="G75" s="59">
        <v>5100</v>
      </c>
      <c r="H75" s="1"/>
      <c r="I75" s="1"/>
      <c r="J75" s="1"/>
    </row>
    <row r="76" spans="1:10" ht="12.75">
      <c r="A76" s="81"/>
      <c r="B76" s="16"/>
      <c r="C76" s="1"/>
      <c r="D76" s="1"/>
      <c r="E76" s="1"/>
      <c r="F76" s="1"/>
      <c r="G76" s="1"/>
      <c r="H76" s="1"/>
      <c r="I76" s="1"/>
      <c r="J76" s="1"/>
    </row>
    <row r="77" spans="2:10" ht="30" customHeight="1">
      <c r="B77" s="80" t="s">
        <v>81</v>
      </c>
      <c r="C77" s="1"/>
      <c r="D77" s="1"/>
      <c r="E77" s="1"/>
      <c r="F77" s="13" t="s">
        <v>80</v>
      </c>
      <c r="G77" s="13"/>
      <c r="H77" s="1"/>
      <c r="I77" s="1"/>
      <c r="J77" s="1"/>
    </row>
    <row r="78" spans="1:10" ht="28.5" customHeight="1">
      <c r="A78" s="81"/>
      <c r="B78" s="16"/>
      <c r="C78" s="1"/>
      <c r="D78" s="1"/>
      <c r="E78" s="1"/>
      <c r="F78" s="13" t="s">
        <v>73</v>
      </c>
      <c r="G78" s="13"/>
      <c r="H78" s="1"/>
      <c r="I78" s="1"/>
      <c r="J78" s="1"/>
    </row>
    <row r="79" spans="1:10" ht="12.75">
      <c r="A79" s="81"/>
      <c r="B79" s="16"/>
      <c r="C79" s="1"/>
      <c r="D79" s="1"/>
      <c r="E79" s="1"/>
      <c r="F79" s="1"/>
      <c r="G79" s="1"/>
      <c r="H79" s="1"/>
      <c r="I79" s="1"/>
      <c r="J79" s="1"/>
    </row>
    <row r="80" spans="1:10" ht="12.75">
      <c r="A80" s="81"/>
      <c r="B80" s="16"/>
      <c r="C80" s="1"/>
      <c r="D80" s="1"/>
      <c r="E80" s="1"/>
      <c r="F80" s="1"/>
      <c r="G80" s="1"/>
      <c r="H80" s="1"/>
      <c r="I80" s="1"/>
      <c r="J80" s="1"/>
    </row>
    <row r="81" spans="1:10" ht="12.75">
      <c r="A81" s="81"/>
      <c r="B81" s="16"/>
      <c r="C81" s="1"/>
      <c r="D81" s="1"/>
      <c r="E81" s="1"/>
      <c r="F81" s="1"/>
      <c r="G81" s="1"/>
      <c r="H81" s="1"/>
      <c r="I81" s="1"/>
      <c r="J81" s="1"/>
    </row>
    <row r="82" spans="1:10" ht="12.75">
      <c r="A82" s="81"/>
      <c r="B82" s="16"/>
      <c r="C82" s="1"/>
      <c r="D82" s="1"/>
      <c r="E82" s="1"/>
      <c r="F82" s="1"/>
      <c r="G82" s="1"/>
      <c r="H82" s="1"/>
      <c r="I82" s="1"/>
      <c r="J82" s="1"/>
    </row>
    <row r="83" spans="1:10" ht="12.75">
      <c r="A83" s="81"/>
      <c r="B83" s="16"/>
      <c r="C83" s="1"/>
      <c r="D83" s="1"/>
      <c r="E83" s="1"/>
      <c r="F83" s="1"/>
      <c r="G83" s="1"/>
      <c r="H83" s="1"/>
      <c r="I83" s="1"/>
      <c r="J83" s="1"/>
    </row>
    <row r="84" spans="1:10" ht="12.75">
      <c r="A84" s="81"/>
      <c r="B84" s="16"/>
      <c r="C84" s="1"/>
      <c r="D84" s="1"/>
      <c r="E84" s="1"/>
      <c r="F84" s="1"/>
      <c r="G84" s="1"/>
      <c r="H84" s="1"/>
      <c r="I84" s="1"/>
      <c r="J84" s="1"/>
    </row>
    <row r="85" spans="1:10" ht="12.75">
      <c r="A85" s="81"/>
      <c r="B85" s="16"/>
      <c r="C85" s="1"/>
      <c r="D85" s="1"/>
      <c r="E85" s="1"/>
      <c r="F85" s="1"/>
      <c r="G85" s="1"/>
      <c r="H85" s="1"/>
      <c r="I85" s="1"/>
      <c r="J85" s="1"/>
    </row>
    <row r="86" spans="1:10" ht="12.75">
      <c r="A86" s="81"/>
      <c r="B86" s="16"/>
      <c r="C86" s="1"/>
      <c r="D86" s="1"/>
      <c r="E86" s="1"/>
      <c r="F86" s="1"/>
      <c r="G86" s="1"/>
      <c r="H86" s="1"/>
      <c r="I86" s="1"/>
      <c r="J86" s="1"/>
    </row>
    <row r="87" spans="1:10" ht="12.75">
      <c r="A87" s="81"/>
      <c r="B87" s="16"/>
      <c r="C87" s="1"/>
      <c r="D87" s="1"/>
      <c r="E87" s="1"/>
      <c r="F87" s="1"/>
      <c r="G87" s="1"/>
      <c r="H87" s="1"/>
      <c r="I87" s="1"/>
      <c r="J87" s="1"/>
    </row>
    <row r="88" spans="1:10" ht="12.75">
      <c r="A88" s="81"/>
      <c r="B88" s="16"/>
      <c r="C88" s="1"/>
      <c r="D88" s="1"/>
      <c r="E88" s="1"/>
      <c r="F88" s="1"/>
      <c r="G88" s="1"/>
      <c r="H88" s="1"/>
      <c r="I88" s="1"/>
      <c r="J88" s="1"/>
    </row>
    <row r="89" spans="1:10" ht="12.75">
      <c r="A89" s="81"/>
      <c r="B89" s="16"/>
      <c r="C89" s="1"/>
      <c r="D89" s="1"/>
      <c r="E89" s="1"/>
      <c r="F89" s="1"/>
      <c r="G89" s="1"/>
      <c r="H89" s="1"/>
      <c r="I89" s="1"/>
      <c r="J89" s="1"/>
    </row>
    <row r="90" spans="1:10" ht="12.75">
      <c r="A90" s="81"/>
      <c r="B90" s="16"/>
      <c r="C90" s="1"/>
      <c r="D90" s="1"/>
      <c r="E90" s="1"/>
      <c r="F90" s="1"/>
      <c r="G90" s="1"/>
      <c r="H90" s="1"/>
      <c r="I90" s="1"/>
      <c r="J90" s="1"/>
    </row>
    <row r="91" spans="1:10" ht="12.75">
      <c r="A91" s="81"/>
      <c r="B91" s="16"/>
      <c r="C91" s="1"/>
      <c r="D91" s="1"/>
      <c r="E91" s="1"/>
      <c r="F91" s="1"/>
      <c r="G91" s="1"/>
      <c r="H91" s="1"/>
      <c r="I91" s="1"/>
      <c r="J91" s="1"/>
    </row>
    <row r="92" spans="1:10" ht="12.75">
      <c r="A92" s="81"/>
      <c r="B92" s="16"/>
      <c r="C92" s="1"/>
      <c r="D92" s="1"/>
      <c r="E92" s="1"/>
      <c r="F92" s="1"/>
      <c r="G92" s="1"/>
      <c r="H92" s="1"/>
      <c r="I92" s="1"/>
      <c r="J92" s="1"/>
    </row>
    <row r="93" spans="1:10" ht="12.75">
      <c r="A93" s="81"/>
      <c r="B93" s="16"/>
      <c r="C93" s="1"/>
      <c r="D93" s="1"/>
      <c r="E93" s="1"/>
      <c r="F93" s="1"/>
      <c r="G93" s="1"/>
      <c r="H93" s="1"/>
      <c r="I93" s="1"/>
      <c r="J93" s="1"/>
    </row>
    <row r="94" spans="1:10" ht="12.75">
      <c r="A94" s="81"/>
      <c r="B94" s="16"/>
      <c r="C94" s="1"/>
      <c r="D94" s="1"/>
      <c r="E94" s="1"/>
      <c r="F94" s="1"/>
      <c r="G94" s="1"/>
      <c r="H94" s="1"/>
      <c r="I94" s="1"/>
      <c r="J94" s="1"/>
    </row>
    <row r="95" spans="1:10" ht="12.75">
      <c r="A95" s="81"/>
      <c r="B95" s="16"/>
      <c r="C95" s="1"/>
      <c r="D95" s="1"/>
      <c r="E95" s="1"/>
      <c r="F95" s="1"/>
      <c r="G95" s="1"/>
      <c r="H95" s="1"/>
      <c r="I95" s="1"/>
      <c r="J95" s="1"/>
    </row>
    <row r="96" spans="1:10" ht="12.75">
      <c r="A96" s="81"/>
      <c r="B96" s="16"/>
      <c r="C96" s="1"/>
      <c r="D96" s="1"/>
      <c r="E96" s="1"/>
      <c r="F96" s="1"/>
      <c r="G96" s="1"/>
      <c r="H96" s="1"/>
      <c r="I96" s="1"/>
      <c r="J96" s="1"/>
    </row>
    <row r="97" spans="1:10" ht="12.75">
      <c r="A97" s="81"/>
      <c r="B97" s="16"/>
      <c r="C97" s="1"/>
      <c r="D97" s="1"/>
      <c r="E97" s="1"/>
      <c r="F97" s="1"/>
      <c r="G97" s="1"/>
      <c r="H97" s="1"/>
      <c r="I97" s="1"/>
      <c r="J97" s="1"/>
    </row>
    <row r="98" spans="1:10" ht="12.75">
      <c r="A98" s="81"/>
      <c r="B98" s="16"/>
      <c r="C98" s="1"/>
      <c r="D98" s="1"/>
      <c r="E98" s="1"/>
      <c r="F98" s="1"/>
      <c r="G98" s="1"/>
      <c r="H98" s="1"/>
      <c r="I98" s="1"/>
      <c r="J98" s="1"/>
    </row>
    <row r="99" spans="1:10" ht="12.75">
      <c r="A99" s="81"/>
      <c r="B99" s="16"/>
      <c r="C99" s="1"/>
      <c r="D99" s="1"/>
      <c r="E99" s="1"/>
      <c r="F99" s="1"/>
      <c r="G99" s="1"/>
      <c r="H99" s="1"/>
      <c r="I99" s="1"/>
      <c r="J99" s="1"/>
    </row>
    <row r="100" spans="1:10" ht="12.75">
      <c r="A100" s="81"/>
      <c r="B100" s="16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81"/>
      <c r="B101" s="16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81"/>
      <c r="B102" s="16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81"/>
      <c r="B103" s="16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81"/>
      <c r="B104" s="16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81"/>
      <c r="B105" s="16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81"/>
      <c r="B106" s="16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81"/>
      <c r="B107" s="16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81"/>
      <c r="B108" s="16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81"/>
      <c r="B109" s="16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81"/>
      <c r="B110" s="16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81"/>
      <c r="B111" s="16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81"/>
      <c r="B112" s="16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81"/>
      <c r="B113" s="16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81"/>
      <c r="B114" s="16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81"/>
      <c r="B115" s="16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81"/>
      <c r="B116" s="16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81"/>
      <c r="B117" s="16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81"/>
      <c r="B118" s="16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81"/>
      <c r="B119" s="16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81"/>
      <c r="B120" s="16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81"/>
      <c r="B121" s="16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81"/>
      <c r="B122" s="16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81"/>
      <c r="B123" s="16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81"/>
      <c r="B124" s="16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81"/>
      <c r="B125" s="16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81"/>
      <c r="B126" s="16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81"/>
      <c r="B127" s="16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81"/>
      <c r="B128" s="16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81"/>
      <c r="B129" s="16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81"/>
      <c r="B130" s="16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81"/>
      <c r="B131" s="16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81"/>
      <c r="B132" s="16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81"/>
      <c r="B133" s="16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81"/>
      <c r="B134" s="16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81"/>
      <c r="B135" s="16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81"/>
      <c r="B136" s="16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81"/>
      <c r="B137" s="16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81"/>
      <c r="B138" s="16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81"/>
      <c r="B139" s="16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81"/>
      <c r="B140" s="16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81"/>
      <c r="B141" s="16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81"/>
      <c r="B142" s="16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81"/>
      <c r="B143" s="16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81"/>
      <c r="B144" s="16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81"/>
      <c r="B145" s="16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81"/>
      <c r="B146" s="16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81"/>
      <c r="B147" s="16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81"/>
      <c r="B148" s="16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81"/>
      <c r="B149" s="16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81"/>
      <c r="B150" s="16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81"/>
      <c r="B151" s="16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81"/>
      <c r="B152" s="16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81"/>
      <c r="B153" s="16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81"/>
      <c r="B154" s="16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81"/>
      <c r="B155" s="16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81"/>
      <c r="B156" s="16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81"/>
      <c r="B157" s="16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81"/>
      <c r="B158" s="16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81"/>
      <c r="B159" s="16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81"/>
      <c r="B160" s="16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81"/>
      <c r="B161" s="16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81"/>
      <c r="B162" s="16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81"/>
      <c r="B163" s="16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81"/>
      <c r="B164" s="16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81"/>
      <c r="B165" s="16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81"/>
      <c r="B166" s="16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81"/>
      <c r="B167" s="16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81"/>
      <c r="B168" s="16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81"/>
      <c r="B169" s="16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81"/>
      <c r="B170" s="16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81"/>
      <c r="B171" s="16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81"/>
      <c r="B172" s="16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81"/>
      <c r="B173" s="16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81"/>
      <c r="B174" s="16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81"/>
      <c r="B175" s="16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81"/>
      <c r="B176" s="16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81"/>
      <c r="B177" s="16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81"/>
      <c r="B178" s="16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81"/>
      <c r="B179" s="16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81"/>
      <c r="B180" s="16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81"/>
      <c r="B181" s="16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81"/>
      <c r="B182" s="16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81"/>
      <c r="B183" s="16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81"/>
      <c r="B184" s="16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81"/>
      <c r="B185" s="16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81"/>
      <c r="B186" s="16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81"/>
      <c r="B187" s="16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81"/>
      <c r="B188" s="16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81"/>
      <c r="B189" s="16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81"/>
      <c r="B190" s="16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81"/>
      <c r="B191" s="16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81"/>
      <c r="B192" s="16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81"/>
      <c r="B193" s="16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81"/>
      <c r="B194" s="16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81"/>
      <c r="B195" s="16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81"/>
      <c r="B196" s="16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81"/>
      <c r="B197" s="16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81"/>
      <c r="B198" s="16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81"/>
      <c r="B199" s="16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81"/>
      <c r="B200" s="16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81"/>
      <c r="B201" s="16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81"/>
      <c r="B202" s="16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81"/>
      <c r="B203" s="16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81"/>
      <c r="B204" s="16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81"/>
      <c r="B205" s="16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81"/>
      <c r="B206" s="16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81"/>
      <c r="B207" s="16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81"/>
      <c r="B208" s="16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81"/>
      <c r="B209" s="16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81"/>
      <c r="B210" s="16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81"/>
      <c r="B211" s="16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81"/>
      <c r="B212" s="16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81"/>
      <c r="B213" s="16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81"/>
      <c r="B214" s="16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81"/>
      <c r="B215" s="16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81"/>
      <c r="B216" s="16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81"/>
      <c r="B217" s="16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81"/>
      <c r="B218" s="16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81"/>
      <c r="B219" s="16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81"/>
      <c r="B220" s="16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81"/>
      <c r="B221" s="16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81"/>
      <c r="B222" s="16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81"/>
      <c r="B223" s="16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81"/>
      <c r="B224" s="16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81"/>
      <c r="B225" s="16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81"/>
      <c r="B226" s="16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81"/>
      <c r="B227" s="16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81"/>
      <c r="B228" s="16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81"/>
      <c r="B229" s="16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81"/>
      <c r="B230" s="16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81"/>
      <c r="B231" s="16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81"/>
      <c r="B232" s="16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81"/>
      <c r="B233" s="16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81"/>
      <c r="B234" s="16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81"/>
      <c r="B235" s="16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81"/>
      <c r="B236" s="16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81"/>
      <c r="B237" s="16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81"/>
      <c r="B238" s="16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81"/>
      <c r="B239" s="16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81"/>
      <c r="B240" s="16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81"/>
      <c r="B241" s="16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81"/>
      <c r="B242" s="16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81"/>
      <c r="B243" s="16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81"/>
      <c r="B244" s="16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81"/>
      <c r="B245" s="16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81"/>
      <c r="B246" s="16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81"/>
      <c r="B247" s="16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81"/>
      <c r="B248" s="16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81"/>
      <c r="B249" s="16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81"/>
      <c r="B250" s="16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81"/>
      <c r="B251" s="16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81"/>
      <c r="B252" s="16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81"/>
      <c r="B253" s="16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81"/>
      <c r="B254" s="16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81"/>
      <c r="B255" s="16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81"/>
      <c r="B256" s="16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81"/>
      <c r="B257" s="16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81"/>
      <c r="B258" s="16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81"/>
      <c r="B259" s="16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81"/>
      <c r="B260" s="16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81"/>
      <c r="B261" s="16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81"/>
      <c r="B262" s="16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81"/>
      <c r="B263" s="16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81"/>
      <c r="B264" s="16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81"/>
      <c r="B265" s="16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81"/>
      <c r="B266" s="16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81"/>
      <c r="B267" s="16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81"/>
      <c r="B268" s="16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81"/>
      <c r="B269" s="16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81"/>
      <c r="B270" s="16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81"/>
      <c r="B271" s="16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81"/>
      <c r="B272" s="16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81"/>
      <c r="B273" s="16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81"/>
      <c r="B274" s="16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81"/>
      <c r="B275" s="16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81"/>
      <c r="B276" s="16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81"/>
      <c r="B277" s="16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81"/>
      <c r="B278" s="16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81"/>
      <c r="B279" s="16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81"/>
      <c r="B280" s="16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81"/>
      <c r="B281" s="16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81"/>
      <c r="B282" s="16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81"/>
      <c r="B283" s="16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81"/>
      <c r="B284" s="16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81"/>
      <c r="B285" s="16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81"/>
      <c r="B286" s="16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81"/>
      <c r="B287" s="16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81"/>
      <c r="B288" s="16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81"/>
      <c r="B289" s="16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81"/>
      <c r="B290" s="16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81"/>
      <c r="B291" s="16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81"/>
      <c r="B292" s="16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81"/>
      <c r="B293" s="16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81"/>
      <c r="B294" s="16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81"/>
      <c r="B295" s="16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81"/>
      <c r="B296" s="16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81"/>
      <c r="B297" s="16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81"/>
      <c r="B298" s="16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81"/>
      <c r="B299" s="16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81"/>
      <c r="B300" s="16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81"/>
      <c r="B301" s="16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81"/>
      <c r="B302" s="16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81"/>
      <c r="B303" s="16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81"/>
      <c r="B304" s="16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81"/>
      <c r="B305" s="16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81"/>
      <c r="B306" s="16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81"/>
      <c r="B307" s="16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81"/>
      <c r="B308" s="16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81"/>
      <c r="B309" s="16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81"/>
      <c r="B310" s="16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81"/>
      <c r="B311" s="16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81"/>
      <c r="B312" s="16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81"/>
      <c r="B313" s="16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81"/>
      <c r="B314" s="16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81"/>
      <c r="B315" s="16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81"/>
      <c r="B316" s="16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81"/>
      <c r="B317" s="16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81"/>
      <c r="B318" s="16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81"/>
      <c r="B319" s="16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81"/>
      <c r="B320" s="16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81"/>
      <c r="B321" s="16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81"/>
      <c r="B322" s="16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81"/>
      <c r="B323" s="16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81"/>
      <c r="B324" s="16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81"/>
      <c r="B325" s="16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81"/>
      <c r="B326" s="16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81"/>
      <c r="B327" s="16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81"/>
      <c r="B328" s="16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81"/>
      <c r="B329" s="16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81"/>
      <c r="B330" s="16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81"/>
      <c r="B331" s="16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81"/>
      <c r="B332" s="16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81"/>
      <c r="B333" s="16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81"/>
      <c r="B334" s="16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81"/>
      <c r="B335" s="16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81"/>
      <c r="B336" s="16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81"/>
      <c r="B337" s="16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81"/>
      <c r="B338" s="16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81"/>
      <c r="B339" s="16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81"/>
      <c r="B340" s="16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81"/>
      <c r="B341" s="16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81"/>
      <c r="B342" s="16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81"/>
      <c r="B343" s="16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81"/>
      <c r="B344" s="16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81"/>
      <c r="B345" s="16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81"/>
      <c r="B346" s="16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81"/>
      <c r="B347" s="16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81"/>
      <c r="B348" s="16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81"/>
      <c r="B349" s="16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81"/>
      <c r="B350" s="16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81"/>
      <c r="B351" s="16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81"/>
      <c r="B352" s="16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81"/>
      <c r="B353" s="16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81"/>
      <c r="B354" s="16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81"/>
      <c r="B355" s="16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81"/>
      <c r="B356" s="16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81"/>
      <c r="B357" s="16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81"/>
      <c r="B358" s="16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81"/>
      <c r="B359" s="16"/>
      <c r="C359" s="1"/>
      <c r="D359" s="1"/>
      <c r="E359" s="1"/>
      <c r="F359" s="1"/>
      <c r="G359" s="1"/>
      <c r="H359" s="1"/>
      <c r="I359" s="1"/>
      <c r="J359" s="1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Ivana</cp:lastModifiedBy>
  <cp:lastPrinted>2022-02-11T07:35:58Z</cp:lastPrinted>
  <dcterms:created xsi:type="dcterms:W3CDTF">2013-09-11T11:00:21Z</dcterms:created>
  <dcterms:modified xsi:type="dcterms:W3CDTF">2022-07-18T10:18:31Z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